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p.ch\Profils\usersw10$\altmeyer\Documents\My documents\Tech pratique\questionnaire fin d'année\"/>
    </mc:Choice>
  </mc:AlternateContent>
  <xr:revisionPtr revIDLastSave="0" documentId="13_ncr:1_{5050BA6C-884F-4C9F-9525-A7DF692A49AF}" xr6:coauthVersionLast="47" xr6:coauthVersionMax="47" xr10:uidLastSave="{00000000-0000-0000-0000-000000000000}"/>
  <workbookProtection workbookAlgorithmName="SHA-512" workbookHashValue="xjqVFvFmsMTBJ1Zg6yrtX36W3FAfbVRqjDr+vorYPhw7EEGEIjZ6f8LRBNyQrpErlxLdSAY7j4CLA6SGDYW5wA==" workbookSaltValue="iY2x9o5ZIRrf5906eOxhoA==" workbookSpinCount="100000" lockStructure="1"/>
  <bookViews>
    <workbookView xWindow="-120" yWindow="-120" windowWidth="29040" windowHeight="15720" xr2:uid="{C59DF324-2038-4FDE-938C-B513B3D6437C}"/>
  </bookViews>
  <sheets>
    <sheet name="A lire!" sheetId="11" r:id="rId1"/>
    <sheet name="Page 1" sheetId="1" r:id="rId2"/>
    <sheet name="Page 2" sheetId="5" r:id="rId3"/>
    <sheet name="Exemple Travailleur saisi " sheetId="10" r:id="rId4"/>
    <sheet name="Liste codes profession" sheetId="7" r:id="rId5"/>
    <sheet name="Travailleur (1)" sheetId="3" r:id="rId6"/>
    <sheet name="Travailleur 1 (3)" sheetId="13" state="hidden" r:id="rId7"/>
    <sheet name="Travailleur (2)" sheetId="61" r:id="rId8"/>
    <sheet name="Travailleur (3)" sheetId="62" r:id="rId9"/>
    <sheet name="Travailleur (4)" sheetId="63" r:id="rId10"/>
    <sheet name="Travailleur (5)" sheetId="64" r:id="rId11"/>
    <sheet name="Travailleur (6)" sheetId="65" r:id="rId12"/>
    <sheet name="Travailleur (7)" sheetId="66" r:id="rId13"/>
    <sheet name="Travailleur (8)" sheetId="67" r:id="rId14"/>
    <sheet name="Travailleur (9)" sheetId="68" r:id="rId15"/>
    <sheet name="Travailleur (10)" sheetId="69" r:id="rId16"/>
    <sheet name="Travailleur (11)" sheetId="70" r:id="rId17"/>
    <sheet name="Travailleur (12)" sheetId="71" r:id="rId18"/>
    <sheet name="Travailleur (13)" sheetId="72" r:id="rId19"/>
    <sheet name="Travailleur (14)" sheetId="73" r:id="rId20"/>
    <sheet name="Travailleur (15)" sheetId="74" r:id="rId21"/>
    <sheet name="Travailleur (16)" sheetId="75" r:id="rId22"/>
    <sheet name="Travailleur (17)" sheetId="76" r:id="rId23"/>
    <sheet name="Travailleur (18)" sheetId="77" r:id="rId24"/>
    <sheet name="Travailleur (19)" sheetId="78" r:id="rId25"/>
    <sheet name="Travailleur (20)" sheetId="79" r:id="rId26"/>
    <sheet name="Travailleur (21)" sheetId="80" r:id="rId27"/>
    <sheet name="Travailleur (22)" sheetId="81" r:id="rId28"/>
    <sheet name="Travailleur (23)" sheetId="82" r:id="rId29"/>
    <sheet name="Travailleur (24)" sheetId="83" r:id="rId30"/>
    <sheet name="Travailleur (25)" sheetId="84" r:id="rId31"/>
    <sheet name="Travailleur (26)" sheetId="85" r:id="rId32"/>
    <sheet name="Travailleur (27)" sheetId="86" r:id="rId33"/>
    <sheet name="Travailleur (28)" sheetId="87" r:id="rId34"/>
    <sheet name="Travailleur (29)" sheetId="88" r:id="rId35"/>
    <sheet name="Travailleur (30)" sheetId="89" r:id="rId36"/>
    <sheet name="Liste" sheetId="4" state="hidden" r:id="rId37"/>
  </sheets>
  <definedNames>
    <definedName name="Liste_oui_non">Liste!$A$2:$A$3</definedName>
    <definedName name="_xlnm.Print_Area" localSheetId="0">'A lire!'!$A$1:$I$58</definedName>
    <definedName name="_xlnm.Print_Area" localSheetId="1">'Page 1'!$A$1:$C$44</definedName>
    <definedName name="_xlnm.Print_Area" localSheetId="5">'Travailleur (1)'!$A$1:$H$43</definedName>
    <definedName name="_xlnm.Print_Area" localSheetId="15">'Travailleur (10)'!$A$1:$H$43</definedName>
    <definedName name="_xlnm.Print_Area" localSheetId="16">'Travailleur (11)'!$A$1:$H$43</definedName>
    <definedName name="_xlnm.Print_Area" localSheetId="17">'Travailleur (12)'!$A$1:$H$43</definedName>
    <definedName name="_xlnm.Print_Area" localSheetId="18">'Travailleur (13)'!$A$1:$H$43</definedName>
    <definedName name="_xlnm.Print_Area" localSheetId="19">'Travailleur (14)'!$A$1:$H$43</definedName>
    <definedName name="_xlnm.Print_Area" localSheetId="20">'Travailleur (15)'!$A$1:$H$43</definedName>
    <definedName name="_xlnm.Print_Area" localSheetId="21">'Travailleur (16)'!$A$1:$H$43</definedName>
    <definedName name="_xlnm.Print_Area" localSheetId="22">'Travailleur (17)'!$A$1:$H$43</definedName>
    <definedName name="_xlnm.Print_Area" localSheetId="23">'Travailleur (18)'!$A$1:$H$43</definedName>
    <definedName name="_xlnm.Print_Area" localSheetId="24">'Travailleur (19)'!$A$1:$H$43</definedName>
    <definedName name="_xlnm.Print_Area" localSheetId="7">'Travailleur (2)'!$A$1:$H$43</definedName>
    <definedName name="_xlnm.Print_Area" localSheetId="25">'Travailleur (20)'!$A$1:$H$43</definedName>
    <definedName name="_xlnm.Print_Area" localSheetId="26">'Travailleur (21)'!$A$1:$H$43</definedName>
    <definedName name="_xlnm.Print_Area" localSheetId="27">'Travailleur (22)'!$A$1:$H$43</definedName>
    <definedName name="_xlnm.Print_Area" localSheetId="28">'Travailleur (23)'!$A$1:$H$43</definedName>
    <definedName name="_xlnm.Print_Area" localSheetId="29">'Travailleur (24)'!$A$1:$H$43</definedName>
    <definedName name="_xlnm.Print_Area" localSheetId="30">'Travailleur (25)'!$A$1:$H$43</definedName>
    <definedName name="_xlnm.Print_Area" localSheetId="31">'Travailleur (26)'!$A$1:$H$43</definedName>
    <definedName name="_xlnm.Print_Area" localSheetId="32">'Travailleur (27)'!$A$1:$H$43</definedName>
    <definedName name="_xlnm.Print_Area" localSheetId="33">'Travailleur (28)'!$A$1:$H$43</definedName>
    <definedName name="_xlnm.Print_Area" localSheetId="34">'Travailleur (29)'!$A$1:$H$43</definedName>
    <definedName name="_xlnm.Print_Area" localSheetId="8">'Travailleur (3)'!$A$1:$H$43</definedName>
    <definedName name="_xlnm.Print_Area" localSheetId="35">'Travailleur (30)'!$A$1:$H$43</definedName>
    <definedName name="_xlnm.Print_Area" localSheetId="9">'Travailleur (4)'!$A$1:$H$43</definedName>
    <definedName name="_xlnm.Print_Area" localSheetId="10">'Travailleur (5)'!$A$1:$H$43</definedName>
    <definedName name="_xlnm.Print_Area" localSheetId="11">'Travailleur (6)'!$A$1:$H$43</definedName>
    <definedName name="_xlnm.Print_Area" localSheetId="12">'Travailleur (7)'!$A$1:$H$43</definedName>
    <definedName name="_xlnm.Print_Area" localSheetId="13">'Travailleur (8)'!$A$1:$H$43</definedName>
    <definedName name="_xlnm.Print_Area" localSheetId="14">'Travailleur (9)'!$A$1:$H$43</definedName>
    <definedName name="_xlnm.Print_Area" localSheetId="6">'Travailleur 1 (3)'!$A$1:$H$43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1" l="1"/>
  <c r="G29" i="89" l="1"/>
  <c r="A28" i="89"/>
  <c r="A27" i="89"/>
  <c r="A26" i="89"/>
  <c r="A25" i="89"/>
  <c r="A24" i="89"/>
  <c r="A23" i="89"/>
  <c r="A22" i="89"/>
  <c r="A21" i="89"/>
  <c r="A20" i="89"/>
  <c r="A19" i="89"/>
  <c r="E6" i="89"/>
  <c r="G29" i="88"/>
  <c r="A28" i="88"/>
  <c r="A27" i="88"/>
  <c r="A26" i="88"/>
  <c r="A25" i="88"/>
  <c r="A24" i="88"/>
  <c r="A23" i="88"/>
  <c r="A22" i="88"/>
  <c r="A21" i="88"/>
  <c r="A20" i="88"/>
  <c r="A19" i="88"/>
  <c r="E6" i="88"/>
  <c r="G29" i="87"/>
  <c r="A28" i="87"/>
  <c r="A27" i="87"/>
  <c r="A26" i="87"/>
  <c r="A25" i="87"/>
  <c r="A24" i="87"/>
  <c r="A23" i="87"/>
  <c r="A22" i="87"/>
  <c r="A21" i="87"/>
  <c r="A20" i="87"/>
  <c r="A19" i="87"/>
  <c r="E6" i="87"/>
  <c r="G29" i="86"/>
  <c r="A28" i="86"/>
  <c r="A27" i="86"/>
  <c r="A26" i="86"/>
  <c r="A25" i="86"/>
  <c r="A24" i="86"/>
  <c r="A23" i="86"/>
  <c r="A22" i="86"/>
  <c r="A21" i="86"/>
  <c r="A20" i="86"/>
  <c r="A19" i="86"/>
  <c r="E6" i="86"/>
  <c r="G29" i="85"/>
  <c r="A28" i="85"/>
  <c r="A27" i="85"/>
  <c r="A26" i="85"/>
  <c r="A25" i="85"/>
  <c r="A24" i="85"/>
  <c r="A23" i="85"/>
  <c r="A22" i="85"/>
  <c r="A21" i="85"/>
  <c r="A20" i="85"/>
  <c r="A19" i="85"/>
  <c r="E6" i="85"/>
  <c r="G29" i="84"/>
  <c r="A28" i="84"/>
  <c r="A27" i="84"/>
  <c r="A26" i="84"/>
  <c r="A25" i="84"/>
  <c r="A24" i="84"/>
  <c r="A23" i="84"/>
  <c r="A22" i="84"/>
  <c r="A21" i="84"/>
  <c r="A20" i="84"/>
  <c r="A19" i="84"/>
  <c r="E6" i="84"/>
  <c r="G29" i="83"/>
  <c r="A28" i="83"/>
  <c r="A27" i="83"/>
  <c r="A26" i="83"/>
  <c r="A25" i="83"/>
  <c r="A24" i="83"/>
  <c r="A23" i="83"/>
  <c r="A22" i="83"/>
  <c r="A21" i="83"/>
  <c r="A20" i="83"/>
  <c r="A19" i="83"/>
  <c r="E6" i="83"/>
  <c r="G29" i="82"/>
  <c r="A28" i="82"/>
  <c r="A27" i="82"/>
  <c r="A26" i="82"/>
  <c r="A25" i="82"/>
  <c r="A24" i="82"/>
  <c r="A23" i="82"/>
  <c r="A22" i="82"/>
  <c r="A21" i="82"/>
  <c r="A20" i="82"/>
  <c r="A19" i="82"/>
  <c r="E6" i="82"/>
  <c r="G29" i="81"/>
  <c r="A28" i="81"/>
  <c r="A27" i="81"/>
  <c r="A26" i="81"/>
  <c r="A25" i="81"/>
  <c r="A24" i="81"/>
  <c r="A23" i="81"/>
  <c r="A22" i="81"/>
  <c r="A21" i="81"/>
  <c r="A20" i="81"/>
  <c r="A19" i="81"/>
  <c r="E6" i="81"/>
  <c r="G29" i="80"/>
  <c r="A28" i="80"/>
  <c r="A27" i="80"/>
  <c r="A26" i="80"/>
  <c r="A25" i="80"/>
  <c r="A24" i="80"/>
  <c r="A23" i="80"/>
  <c r="A22" i="80"/>
  <c r="A21" i="80"/>
  <c r="A20" i="80"/>
  <c r="A19" i="80"/>
  <c r="E6" i="80"/>
  <c r="G29" i="79"/>
  <c r="A28" i="79"/>
  <c r="A27" i="79"/>
  <c r="A26" i="79"/>
  <c r="A25" i="79"/>
  <c r="A24" i="79"/>
  <c r="A23" i="79"/>
  <c r="A22" i="79"/>
  <c r="A21" i="79"/>
  <c r="A20" i="79"/>
  <c r="A19" i="79"/>
  <c r="E6" i="79"/>
  <c r="G29" i="78"/>
  <c r="A28" i="78"/>
  <c r="A27" i="78"/>
  <c r="A26" i="78"/>
  <c r="A25" i="78"/>
  <c r="A24" i="78"/>
  <c r="A23" i="78"/>
  <c r="A22" i="78"/>
  <c r="A21" i="78"/>
  <c r="A20" i="78"/>
  <c r="A19" i="78"/>
  <c r="E6" i="78"/>
  <c r="G29" i="77"/>
  <c r="A28" i="77"/>
  <c r="A27" i="77"/>
  <c r="A26" i="77"/>
  <c r="A25" i="77"/>
  <c r="A24" i="77"/>
  <c r="A23" i="77"/>
  <c r="A22" i="77"/>
  <c r="A21" i="77"/>
  <c r="A20" i="77"/>
  <c r="A19" i="77"/>
  <c r="E6" i="77"/>
  <c r="G29" i="76"/>
  <c r="A28" i="76"/>
  <c r="A27" i="76"/>
  <c r="A26" i="76"/>
  <c r="A25" i="76"/>
  <c r="A24" i="76"/>
  <c r="A23" i="76"/>
  <c r="A22" i="76"/>
  <c r="A21" i="76"/>
  <c r="A20" i="76"/>
  <c r="A19" i="76"/>
  <c r="E6" i="76"/>
  <c r="G29" i="75"/>
  <c r="A28" i="75"/>
  <c r="A27" i="75"/>
  <c r="A26" i="75"/>
  <c r="A25" i="75"/>
  <c r="A24" i="75"/>
  <c r="A23" i="75"/>
  <c r="A22" i="75"/>
  <c r="A21" i="75"/>
  <c r="A20" i="75"/>
  <c r="A19" i="75"/>
  <c r="E6" i="75"/>
  <c r="G29" i="74"/>
  <c r="A28" i="74"/>
  <c r="A27" i="74"/>
  <c r="A26" i="74"/>
  <c r="A25" i="74"/>
  <c r="A24" i="74"/>
  <c r="A23" i="74"/>
  <c r="A22" i="74"/>
  <c r="A21" i="74"/>
  <c r="A20" i="74"/>
  <c r="A19" i="74"/>
  <c r="E6" i="74"/>
  <c r="G29" i="73"/>
  <c r="A28" i="73"/>
  <c r="A27" i="73"/>
  <c r="A26" i="73"/>
  <c r="A25" i="73"/>
  <c r="A24" i="73"/>
  <c r="A23" i="73"/>
  <c r="A22" i="73"/>
  <c r="A21" i="73"/>
  <c r="A20" i="73"/>
  <c r="A19" i="73"/>
  <c r="E6" i="73"/>
  <c r="G29" i="72"/>
  <c r="A28" i="72"/>
  <c r="A27" i="72"/>
  <c r="A26" i="72"/>
  <c r="A25" i="72"/>
  <c r="A24" i="72"/>
  <c r="A23" i="72"/>
  <c r="A22" i="72"/>
  <c r="A21" i="72"/>
  <c r="A20" i="72"/>
  <c r="A19" i="72"/>
  <c r="E6" i="72"/>
  <c r="G29" i="71"/>
  <c r="A28" i="71"/>
  <c r="A27" i="71"/>
  <c r="A26" i="71"/>
  <c r="A25" i="71"/>
  <c r="A24" i="71"/>
  <c r="A23" i="71"/>
  <c r="A22" i="71"/>
  <c r="A21" i="71"/>
  <c r="A20" i="71"/>
  <c r="A19" i="71"/>
  <c r="E6" i="71"/>
  <c r="G29" i="70"/>
  <c r="A28" i="70"/>
  <c r="A27" i="70"/>
  <c r="A26" i="70"/>
  <c r="A25" i="70"/>
  <c r="A24" i="70"/>
  <c r="A23" i="70"/>
  <c r="A22" i="70"/>
  <c r="A21" i="70"/>
  <c r="A20" i="70"/>
  <c r="A19" i="70"/>
  <c r="E6" i="70"/>
  <c r="G29" i="69"/>
  <c r="A28" i="69"/>
  <c r="A27" i="69"/>
  <c r="A26" i="69"/>
  <c r="A25" i="69"/>
  <c r="A24" i="69"/>
  <c r="A23" i="69"/>
  <c r="A22" i="69"/>
  <c r="A21" i="69"/>
  <c r="A20" i="69"/>
  <c r="A19" i="69"/>
  <c r="E6" i="69"/>
  <c r="G29" i="68"/>
  <c r="A28" i="68"/>
  <c r="A27" i="68"/>
  <c r="A26" i="68"/>
  <c r="A25" i="68"/>
  <c r="A24" i="68"/>
  <c r="A23" i="68"/>
  <c r="A22" i="68"/>
  <c r="A21" i="68"/>
  <c r="A20" i="68"/>
  <c r="A19" i="68"/>
  <c r="E6" i="68"/>
  <c r="G29" i="67"/>
  <c r="A28" i="67"/>
  <c r="A27" i="67"/>
  <c r="A26" i="67"/>
  <c r="A25" i="67"/>
  <c r="A24" i="67"/>
  <c r="A23" i="67"/>
  <c r="A22" i="67"/>
  <c r="A21" i="67"/>
  <c r="A20" i="67"/>
  <c r="A19" i="67"/>
  <c r="E6" i="67"/>
  <c r="G29" i="66"/>
  <c r="A28" i="66"/>
  <c r="A27" i="66"/>
  <c r="A26" i="66"/>
  <c r="A25" i="66"/>
  <c r="A24" i="66"/>
  <c r="A23" i="66"/>
  <c r="A22" i="66"/>
  <c r="A21" i="66"/>
  <c r="A20" i="66"/>
  <c r="A19" i="66"/>
  <c r="E6" i="66"/>
  <c r="G29" i="65"/>
  <c r="A28" i="65"/>
  <c r="A27" i="65"/>
  <c r="A26" i="65"/>
  <c r="A25" i="65"/>
  <c r="A24" i="65"/>
  <c r="A23" i="65"/>
  <c r="A22" i="65"/>
  <c r="A21" i="65"/>
  <c r="A20" i="65"/>
  <c r="A19" i="65"/>
  <c r="E6" i="65"/>
  <c r="G29" i="64"/>
  <c r="A28" i="64"/>
  <c r="A27" i="64"/>
  <c r="A26" i="64"/>
  <c r="A25" i="64"/>
  <c r="A24" i="64"/>
  <c r="A23" i="64"/>
  <c r="A22" i="64"/>
  <c r="A21" i="64"/>
  <c r="A20" i="64"/>
  <c r="A19" i="64"/>
  <c r="E6" i="64"/>
  <c r="G29" i="63"/>
  <c r="A28" i="63"/>
  <c r="A27" i="63"/>
  <c r="A26" i="63"/>
  <c r="A25" i="63"/>
  <c r="A24" i="63"/>
  <c r="A23" i="63"/>
  <c r="A22" i="63"/>
  <c r="A21" i="63"/>
  <c r="A20" i="63"/>
  <c r="A19" i="63"/>
  <c r="E6" i="63"/>
  <c r="G29" i="62"/>
  <c r="A28" i="62"/>
  <c r="A27" i="62"/>
  <c r="A26" i="62"/>
  <c r="A25" i="62"/>
  <c r="A24" i="62"/>
  <c r="A23" i="62"/>
  <c r="A22" i="62"/>
  <c r="A21" i="62"/>
  <c r="A20" i="62"/>
  <c r="A19" i="62"/>
  <c r="E6" i="62"/>
  <c r="G29" i="61"/>
  <c r="A28" i="61"/>
  <c r="A27" i="61"/>
  <c r="A26" i="61"/>
  <c r="A25" i="61"/>
  <c r="A24" i="61"/>
  <c r="A23" i="61"/>
  <c r="A22" i="61"/>
  <c r="A21" i="61"/>
  <c r="A20" i="61"/>
  <c r="A19" i="61"/>
  <c r="E6" i="61"/>
  <c r="G29" i="13"/>
  <c r="A28" i="13"/>
  <c r="A27" i="13"/>
  <c r="A26" i="13"/>
  <c r="A25" i="13"/>
  <c r="A24" i="13"/>
  <c r="A23" i="13"/>
  <c r="A22" i="13"/>
  <c r="A21" i="13"/>
  <c r="A20" i="13"/>
  <c r="A19" i="13"/>
  <c r="E6" i="13"/>
  <c r="D4" i="1"/>
  <c r="B42" i="1"/>
  <c r="A24" i="5" l="1"/>
  <c r="A24" i="1"/>
  <c r="B9" i="5"/>
  <c r="G29" i="3" l="1"/>
  <c r="P1" i="1" s="1"/>
  <c r="G29" i="10"/>
  <c r="G19" i="10"/>
  <c r="A28" i="10"/>
  <c r="A27" i="10"/>
  <c r="A26" i="10"/>
  <c r="A25" i="10"/>
  <c r="A24" i="10"/>
  <c r="A23" i="10"/>
  <c r="A22" i="10"/>
  <c r="A21" i="10"/>
  <c r="A20" i="10"/>
  <c r="A19" i="10"/>
  <c r="E6" i="10"/>
  <c r="A10" i="1"/>
  <c r="D8" i="1"/>
  <c r="D14" i="1"/>
  <c r="A20" i="3"/>
  <c r="A21" i="3"/>
  <c r="A22" i="3"/>
  <c r="A23" i="3"/>
  <c r="A24" i="3"/>
  <c r="A25" i="3"/>
  <c r="A26" i="3"/>
  <c r="A27" i="3"/>
  <c r="A28" i="3"/>
  <c r="A19" i="3"/>
  <c r="E6" i="3"/>
  <c r="D16" i="1"/>
  <c r="B15" i="5"/>
  <c r="B7" i="5"/>
  <c r="B5" i="5"/>
  <c r="D34" i="1"/>
  <c r="A14" i="1"/>
  <c r="A16" i="1"/>
  <c r="D10" i="1"/>
  <c r="D18" i="1"/>
  <c r="D12" i="1"/>
  <c r="D20" i="1"/>
  <c r="D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C4" authorId="0" shapeId="0" xr:uid="{6DE4E4E0-7F56-4E8A-A51E-B8DDDCE29531}">
      <text>
        <r>
          <rPr>
            <sz val="9"/>
            <color indexed="81"/>
            <rFont val="Tahoma"/>
            <family val="2"/>
          </rPr>
          <t>Vous touvez ce numéro à maximal 5 chiffres sur tous les courriers reçus de la CPSO.</t>
        </r>
      </text>
    </comment>
    <comment ref="B12" authorId="0" shapeId="0" xr:uid="{DC277E5D-4987-4024-A120-617DAACA6185}">
      <text>
        <r>
          <rPr>
            <sz val="9"/>
            <color indexed="81"/>
            <rFont val="Tahoma"/>
            <family val="2"/>
          </rPr>
          <t>Attention: L'</t>
        </r>
        <r>
          <rPr>
            <b/>
            <sz val="9"/>
            <color indexed="81"/>
            <rFont val="Tahoma"/>
            <family val="2"/>
          </rPr>
          <t>OCAS</t>
        </r>
        <r>
          <rPr>
            <sz val="9"/>
            <color indexed="81"/>
            <rFont val="Tahoma"/>
            <family val="2"/>
          </rPr>
          <t xml:space="preserve"> n'est  </t>
        </r>
        <r>
          <rPr>
            <b/>
            <sz val="9"/>
            <color indexed="81"/>
            <rFont val="Tahoma"/>
            <family val="2"/>
          </rPr>
          <t>pas une caisse métier</t>
        </r>
        <r>
          <rPr>
            <sz val="9"/>
            <color indexed="81"/>
            <rFont val="Tahoma"/>
            <family val="2"/>
          </rPr>
          <t xml:space="preserve"> au sens d'une caisse spécifique à une profession.</t>
        </r>
      </text>
    </comment>
    <comment ref="A14" authorId="0" shapeId="0" xr:uid="{DCD1A03A-9A0A-452F-B536-BA0033398292}">
      <text>
        <r>
          <rPr>
            <sz val="9"/>
            <color indexed="81"/>
            <rFont val="Tahoma"/>
            <family val="2"/>
          </rPr>
          <t>Atttention: L'</t>
        </r>
        <r>
          <rPr>
            <b/>
            <sz val="9"/>
            <color indexed="81"/>
            <rFont val="Tahoma"/>
            <family val="2"/>
          </rPr>
          <t>OCAS</t>
        </r>
        <r>
          <rPr>
            <sz val="9"/>
            <color indexed="81"/>
            <rFont val="Tahoma"/>
            <family val="2"/>
          </rPr>
          <t xml:space="preserve"> n'est </t>
        </r>
        <r>
          <rPr>
            <b/>
            <sz val="9"/>
            <color indexed="81"/>
            <rFont val="Tahoma"/>
            <family val="2"/>
          </rPr>
          <t xml:space="preserve"> pas une caisse métier</t>
        </r>
        <r>
          <rPr>
            <sz val="9"/>
            <color indexed="81"/>
            <rFont val="Tahoma"/>
            <family val="2"/>
          </rPr>
          <t xml:space="preserve"> aus sens d'une caisse spécifique à une profession.</t>
        </r>
      </text>
    </comment>
    <comment ref="B20" authorId="0" shapeId="0" xr:uid="{8AD34AF6-C304-4F2F-8378-CF5B505FDC31}">
      <text>
        <r>
          <rPr>
            <sz val="9"/>
            <color indexed="81"/>
            <rFont val="Tahoma"/>
            <family val="2"/>
          </rPr>
          <t>Si l'association dont vous êtes membre ne se trouve pas dans la liste aux choix, choisissez "Autre" et veuillez indiquer ici son nom.</t>
        </r>
      </text>
    </comment>
    <comment ref="A34" authorId="0" shapeId="0" xr:uid="{C82C1C8C-365A-4C49-8590-7FB5BCCDE390}">
      <text>
        <r>
          <rPr>
            <sz val="9"/>
            <color indexed="81"/>
            <rFont val="Tahoma"/>
            <family val="2"/>
          </rPr>
          <t>Il s'agit du nombre de travailleurs (personnel d'exploitation).
Veuillez inclure le gérant/le personnel administratif UNIQUEMENT si votre entreprise a décidé de le(s) soumettre à la CPRA.</t>
        </r>
      </text>
    </comment>
    <comment ref="B42" authorId="0" shapeId="0" xr:uid="{09EEC7C5-AE55-41D6-8237-23CD96DD8E2F}">
      <text>
        <r>
          <rPr>
            <sz val="9"/>
            <color indexed="81"/>
            <rFont val="Tahoma"/>
            <family val="2"/>
          </rPr>
          <t>Il faut avoir rempli UN ONGLET PAR TRAVAILLEUR (personnel d'exploitation).
UNIQUEMENT si votre entreprise a décidé de soumettre également le gérant et/ou le personnel administratif à la CPRA (non obligatoire), il faut avoir rempli en plus un onglet pour chacune de ces personnes ne faisant pas partie du personnel d'exploitation.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B3C80624-1CC9-4921-AA63-CAA3501936CF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B8D500AC-057A-48FE-8CBE-E540CE8778C2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941CF363-E25C-4C0C-9A0A-657F09DBF44F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E49D51F2-18E0-4C98-A251-83E3BB730A97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BBDFFFCD-A38F-42A0-BE0C-86AA213B1EF0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10E8DFC0-EBB0-40B6-89EB-34452AC57B13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3D69DFC5-2331-4FDC-AD5A-F5FF66D7070C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63900855-4B2B-46D8-927F-B6B610BFA712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B8596C83-9182-4435-8635-86096C616D0F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89DA390C-CB4F-45EC-8C7A-635ACA442ACA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DD62570B-DBF2-473B-9ED8-E4398E185898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A4393D0E-E634-445F-8A30-351E719DDB39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2482E3F4-E5C2-4DE8-80E3-C2CBCEBC42F7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AFF64310-9916-4555-8DE2-0F842EB5A880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A4602213-D3BD-4112-B551-23246D78B9D0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49750B16-F58F-422D-8D0A-399E80C0F9F3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896932CA-ECFD-4278-BAEB-E6BC6925743C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C9954EFA-5748-4390-A478-4D83B4455A38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A1F18BCE-2DE1-4C92-952E-EA07E654E375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C1A4BB9B-8BDB-47DB-856F-D053D8F883A4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5E3F276A-78FE-408E-A673-684FEE7E3A14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E738637A-8F5D-4110-A58F-7E55FF018B2F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CF9FF0F1-4C1A-47A2-8BF7-C08272072174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35D37EC8-5B9A-46C8-8764-237684A4CF46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9265A6A4-99E6-451B-A3FD-BF68BA22FE98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7BAFDDB1-FA70-4B51-8FA1-F4CDFCC9DA23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D838C7F7-38CC-436D-9084-34AEBD5AA166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A7F5D7EF-7792-4593-8B0B-F771F9FF6218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B37E8732-97A6-4A10-9712-47EC88B2E74B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ADD74DE3-E12D-4929-A869-59511939B364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54" authorId="0" shapeId="0" xr:uid="{70C26178-5AAF-4C36-8C7C-00A6C4CD4F69}">
      <text>
        <r>
          <rPr>
            <sz val="9"/>
            <color indexed="81"/>
            <rFont val="Tahoma"/>
            <family val="2"/>
          </rPr>
          <t>Veuillez saisir l'IBAN commençant avec CH, sans espaces ou blancs. L'IBAN a toujours 21 caractères.</t>
        </r>
      </text>
    </comment>
    <comment ref="A57" authorId="0" shapeId="0" xr:uid="{3086E2AD-5A51-4DD4-AE40-F582670B45E2}">
      <text>
        <r>
          <rPr>
            <sz val="9"/>
            <color indexed="81"/>
            <rFont val="Tahoma"/>
            <family val="2"/>
          </rPr>
          <t xml:space="preserve">
Veuillez indiquer le SALAIRE DETERMINANT AVS TOTAL ANNUEL = le total de tous les salaires mensuels et 13e salaire s'y référant + tous les salaires horaires y compris les indemnités pour vacances et jours fériés ainsi que 13e salaire s'y référant + le salaire pour les heures supplémentaires, le travail excédentaire et les heures déplacées.
ATTENTION: l'indemnité forfaitaire ("panier") ne fait </t>
        </r>
        <r>
          <rPr>
            <i/>
            <sz val="9"/>
            <color indexed="81"/>
            <rFont val="Tahoma"/>
            <family val="2"/>
          </rPr>
          <t>pas</t>
        </r>
        <r>
          <rPr>
            <sz val="9"/>
            <color indexed="81"/>
            <rFont val="Tahoma"/>
            <family val="2"/>
          </rPr>
          <t xml:space="preserve"> partie du salaire déterminant AVS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F6C815AD-F973-4684-B744-F92DCE6EEBED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0F4DF6BB-427C-4D9D-B23A-157FFC2A927E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5F84589A-36FC-44D2-8CD2-9F2F1CC60E14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F0761F62-A922-4011-9234-C79BCBFA200E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C6D0994A-B66A-43E1-8D25-425B5E52EA93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A6754716-2A49-4E47-BB64-B3AE6B8B6CF0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49B32EA8-14C2-445B-A2EF-39714E468C5D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10D2B717-9BA9-4C00-BDFB-430055B0DDC6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C1C8520C-DB10-4CB3-AEB6-6A9125853874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05EAEB99-CF43-42CC-B412-5A283B3B37E8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13C6AADD-C2F6-4D02-AA97-9BB1C8D29728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00BDCD05-652B-4C05-9689-76E5AEDDF94D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F370D852-F347-48E8-8D7B-42B064052615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0A7264BE-00B4-4252-838E-C16F6CDA5384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2A96C53E-349C-43D2-BE5D-4F2BAA380387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6CD08A8E-A789-42DB-BF6B-9933AE91A0CF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8A5D47A6-A6F7-4E64-B831-B3A18A0C505A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AD0FDB35-BCC5-42E7-B3DE-BB4450BB9205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1CA0F7CC-6029-478E-8DAB-CBC50BA74069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146AA696-715C-42FE-A7C4-2983F1958B92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64CBD190-ACE6-45A1-B259-7402F33BFCCF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0170A722-9FC1-49D0-80F0-AAE68D55281D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B60F8021-E344-455F-877D-6262703C536D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D7C1E269-3FEB-46DB-B4DF-2960DAF4E8ED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6C6DB7D2-A1BB-47FE-96D8-5377F64EF007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BE9F9F48-0A9C-460D-9091-ED4B3A3AF7BD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01D6E408-EC28-474F-A177-96657E41A359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F0F1AA6F-4D73-41A2-B7B0-51F2E629958F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B0575D1D-9B67-44F0-85B7-384EE47B4750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31568606-E3BD-4546-AC84-1613F931661C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B76CAA94-4316-413F-AC9D-A70E83352AAE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6755DDE3-5BF5-41D8-9FB2-46E2585E1D6F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9BF7BDA7-44DA-4B12-B603-737F3C1361EA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164345D6-F492-465D-ABCC-9780DDD1744F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13B2812B-61D9-4B30-974F-E9AD479D02AB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6E072B48-F5FF-48C8-A961-C5F4E82722C5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98BF629B-14A3-4DD7-A7F6-5559F9340B2C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F0900F88-AB7E-489F-A541-AD26D075419C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CB5CCBE6-86BE-468F-9DB0-7D1BADD3CDF1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048C30AD-BD41-41AF-9F4F-B18DC120530F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B3C5A5A9-4741-4E95-B1F8-F3D787E80CED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1D8F3EA1-C739-46E6-B181-FB0894A34226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227842B6-5E75-4D51-A32F-851C8441F7C6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3EBCA953-5532-4159-A63A-EE00707CAA2E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635FF091-F347-4EFE-9518-7530A2DC29AA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9B53706A-BE75-42B4-9A18-D878085886C9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43443768-0BA4-4660-8241-A7A7E7B17C91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780381D5-1AC3-4427-9260-282405B497CF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C4EACA77-6117-4A05-92C3-A412ED108F93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4E666603-A7C1-426F-A1F2-886CB8D959A9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592223DB-55B1-4EAE-B42A-07B87B999B21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F899B51F-A514-4BBD-9F9F-50ABBFBA8ED6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C6C50836-9F04-4E18-A467-ED56E7A0BB01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2161D12C-3D71-4B8E-8FAB-3E75330DEEB3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9421DBF7-CBC8-42B4-9B56-543BA8A4D224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AA03031B-59A3-4512-B916-370FFC3134A2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12F68E9B-9A77-407C-9BA5-7B150D078917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EAA5AC97-F0B1-4FEB-9C22-E86CF67AD108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821EE0F4-9690-4CB7-8118-BDC1C08AF174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2A770EA0-0E69-481A-8CC1-15857E2C1DBF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AF3C6EAA-222F-445B-9833-869E6C05261E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D8A38961-902C-48E2-B12F-8ECCCEEEBD72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7D2752E5-6B3F-4731-8678-814554B7763B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Altmeyer Ruth</author>
  </authors>
  <commentList>
    <comment ref="A16" authorId="0" shapeId="0" xr:uid="{9A0EF089-5A17-4219-8D55-0BE25433C83A}">
      <text>
        <r>
          <rPr>
            <sz val="9"/>
            <color indexed="81"/>
            <rFont val="Tahoma"/>
            <family val="2"/>
          </rPr>
          <t>Exemple: Le travailleur était engagé du 01.02. au 15.05.2025. Ensuite il a quitté l'entreprise avant d'être réengagé pour la période du 01.10. au 31.10.2025.</t>
        </r>
      </text>
    </comment>
    <comment ref="A18" authorId="0" shapeId="0" xr:uid="{C8DE3BAE-E86B-4007-B3F1-4B3565DD7AA1}">
      <text>
        <r>
          <rPr>
            <b/>
            <sz val="9"/>
            <color indexed="81"/>
            <rFont val="Tahoma"/>
            <family val="2"/>
          </rPr>
          <t xml:space="preserve">Altmeyer Ruth
</t>
        </r>
        <r>
          <rPr>
            <sz val="9"/>
            <color indexed="81"/>
            <rFont val="Tahoma"/>
            <family val="2"/>
          </rPr>
          <t>Si plusieurs contrats de travail ont été établis pour différentes périodes au cours de l’année, il est nécessaire de répondre "oui" à la question ci-dessus et renseigner une nouvelle ligne pour chaque nouvelle période d’emploi au sein de l’entreprise.</t>
        </r>
      </text>
    </comment>
    <comment ref="G18" authorId="0" shapeId="0" xr:uid="{D3684B3C-8568-45E2-8203-6E9044B812D4}">
      <text>
        <r>
          <rPr>
            <sz val="9"/>
            <color indexed="81"/>
            <rFont val="Tahoma"/>
            <family val="2"/>
          </rPr>
          <t xml:space="preserve">Veuillez indiquer le SALAIRE DETERMINANT AVS du travailleur </t>
        </r>
        <r>
          <rPr>
            <u/>
            <sz val="9"/>
            <color indexed="81"/>
            <rFont val="Tahoma"/>
            <family val="2"/>
          </rPr>
          <t>pour la période d'activité indiquée</t>
        </r>
        <r>
          <rPr>
            <sz val="9"/>
            <color indexed="81"/>
            <rFont val="Tahoma"/>
            <family val="2"/>
          </rPr>
          <t xml:space="preserve">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
ATTENTION: l'indemnité forfaitaire ("panier") ne fait pas partie du salaire déterminant AVS!</t>
        </r>
      </text>
    </comment>
  </commentList>
</comments>
</file>

<file path=xl/sharedStrings.xml><?xml version="1.0" encoding="utf-8"?>
<sst xmlns="http://schemas.openxmlformats.org/spreadsheetml/2006/main" count="860" uniqueCount="220">
  <si>
    <t>Questionnaire de fin d’année 2025</t>
  </si>
  <si>
    <t>Numéro d'entreprise CPSO</t>
  </si>
  <si>
    <t>NPA/Localité</t>
  </si>
  <si>
    <t>Raison sociale</t>
  </si>
  <si>
    <t>Entreprise</t>
  </si>
  <si>
    <t>Email</t>
  </si>
  <si>
    <t>Secteur d'activité (choisir)</t>
  </si>
  <si>
    <t>Personne de contact / fiduciaire</t>
  </si>
  <si>
    <t xml:space="preserve">Nom de la fiduciaire </t>
  </si>
  <si>
    <t xml:space="preserve">Nom/prénom de la personne de contact </t>
  </si>
  <si>
    <t>No de téléphone</t>
  </si>
  <si>
    <t>Adresse de la fiduciaire</t>
  </si>
  <si>
    <t>Adresse professionnelle de la personne de contact</t>
  </si>
  <si>
    <t>Coordonnées bancaires</t>
  </si>
  <si>
    <t>Titulaire du compte</t>
  </si>
  <si>
    <t>Adresse (rue et no / case postale)</t>
  </si>
  <si>
    <t>Banque</t>
  </si>
  <si>
    <t>(Date)</t>
  </si>
  <si>
    <t>Téléphone fixe</t>
  </si>
  <si>
    <t>Téléphone portable</t>
  </si>
  <si>
    <t>No AVS</t>
  </si>
  <si>
    <t>Prénom(s)</t>
  </si>
  <si>
    <t>Date de naissance</t>
  </si>
  <si>
    <t>Sexe</t>
  </si>
  <si>
    <t>Nationalité</t>
  </si>
  <si>
    <t>Données salariales de l’employé/e</t>
  </si>
  <si>
    <t>Code profession</t>
  </si>
  <si>
    <t>Lepeintre</t>
  </si>
  <si>
    <t>Suisse</t>
  </si>
  <si>
    <t>C/O</t>
  </si>
  <si>
    <t>oui</t>
  </si>
  <si>
    <t>non</t>
  </si>
  <si>
    <t>CCB</t>
  </si>
  <si>
    <t>Associations</t>
  </si>
  <si>
    <t>ACM</t>
  </si>
  <si>
    <t>AGERI</t>
  </si>
  <si>
    <t>AMV</t>
  </si>
  <si>
    <t>AGTF</t>
  </si>
  <si>
    <t>AGEB</t>
  </si>
  <si>
    <t>CGCC</t>
  </si>
  <si>
    <t>GPG</t>
  </si>
  <si>
    <t>GGE</t>
  </si>
  <si>
    <t>GGMB</t>
  </si>
  <si>
    <t>UGM</t>
  </si>
  <si>
    <t>SSE Genève</t>
  </si>
  <si>
    <t>Si oui, laquelle?</t>
  </si>
  <si>
    <t>Autre</t>
  </si>
  <si>
    <t>je ne sais pas</t>
  </si>
  <si>
    <t>Caisses métier</t>
  </si>
  <si>
    <t>FER</t>
  </si>
  <si>
    <t>FAR (Gros Œuvre)</t>
  </si>
  <si>
    <t>RAMB (Métallurgie)</t>
  </si>
  <si>
    <t>Choix</t>
  </si>
  <si>
    <t>Secteur d'activité</t>
  </si>
  <si>
    <t>0200 Décoration d'intérieure</t>
  </si>
  <si>
    <t>0300 Etanchéité - Couverture</t>
  </si>
  <si>
    <t>0600 Industrie du bois</t>
  </si>
  <si>
    <t>0700 Marbrerie, parqueterie</t>
  </si>
  <si>
    <t>0703 Carrelage</t>
  </si>
  <si>
    <t>0800 Plâtrerie et peinture</t>
  </si>
  <si>
    <t>0900 Revêtement de sol</t>
  </si>
  <si>
    <t>1200 Vitrerie, techniverrerie</t>
  </si>
  <si>
    <r>
      <t xml:space="preserve">Est-ce que vous êtes indépendant </t>
    </r>
    <r>
      <rPr>
        <b/>
        <i/>
        <sz val="10"/>
        <color theme="1"/>
        <rFont val="Aptos Narrow"/>
        <family val="2"/>
        <scheme val="minor"/>
      </rPr>
      <t>sans ouvrier</t>
    </r>
    <r>
      <rPr>
        <sz val="10"/>
        <color theme="1"/>
        <rFont val="Aptos Narrow"/>
        <family val="2"/>
        <scheme val="minor"/>
      </rPr>
      <t>?</t>
    </r>
  </si>
  <si>
    <r>
      <t xml:space="preserve">Est-ce que votre entreprise est membre d'une </t>
    </r>
    <r>
      <rPr>
        <b/>
        <i/>
        <sz val="10"/>
        <color theme="1"/>
        <rFont val="Aptos Narrow"/>
        <family val="2"/>
        <scheme val="minor"/>
      </rPr>
      <t>association professionnelle</t>
    </r>
    <r>
      <rPr>
        <sz val="10"/>
        <color theme="1"/>
        <rFont val="Aptos Narrow"/>
        <family val="2"/>
        <scheme val="minor"/>
      </rPr>
      <t>?</t>
    </r>
  </si>
  <si>
    <r>
      <t xml:space="preserve">Est-ce que votre entreprise a prévu d'avoir </t>
    </r>
    <r>
      <rPr>
        <b/>
        <i/>
        <sz val="10"/>
        <color theme="1"/>
        <rFont val="Aptos Narrow"/>
        <family val="2"/>
        <scheme val="minor"/>
      </rPr>
      <t>en 2026</t>
    </r>
    <r>
      <rPr>
        <sz val="10"/>
        <color theme="1"/>
        <rFont val="Aptos Narrow"/>
        <family val="2"/>
        <scheme val="minor"/>
      </rPr>
      <t xml:space="preserve"> du personnel d'exploitation dans le second œuvre ?</t>
    </r>
  </si>
  <si>
    <t>Nous avons bien rempli l'onglet "page 2" et confirmons que les informations sont complètes et exactes.</t>
  </si>
  <si>
    <t>L’entreprise certifie que les informations figurants dans ce questionnaire et ses annexes sont complètes et correctes :</t>
  </si>
  <si>
    <t>Nous avons bien rempli l'onglet "page 1" et confirmons que les informations sont complètes et exactes.</t>
  </si>
  <si>
    <t>Questionnaire de fin d'année 2025 - page 2</t>
  </si>
  <si>
    <r>
      <t xml:space="preserve">Est-ce que  votre entreprise a employé durant l'année </t>
    </r>
    <r>
      <rPr>
        <b/>
        <sz val="10"/>
        <color theme="1"/>
        <rFont val="Aptos Narrow"/>
        <family val="2"/>
        <scheme val="minor"/>
      </rPr>
      <t>2025</t>
    </r>
    <r>
      <rPr>
        <sz val="10"/>
        <color theme="1"/>
        <rFont val="Aptos Narrow"/>
        <family val="2"/>
        <scheme val="minor"/>
      </rPr>
      <t xml:space="preserve"> du </t>
    </r>
    <r>
      <rPr>
        <b/>
        <sz val="10"/>
        <color theme="1"/>
        <rFont val="Aptos Narrow"/>
        <family val="2"/>
        <scheme val="minor"/>
      </rPr>
      <t>personnel d'exploitation</t>
    </r>
    <r>
      <rPr>
        <sz val="10"/>
        <color theme="1"/>
        <rFont val="Aptos Narrow"/>
        <family val="2"/>
        <scheme val="minor"/>
      </rPr>
      <t xml:space="preserve"> dans le </t>
    </r>
    <r>
      <rPr>
        <b/>
        <sz val="10"/>
        <color theme="1"/>
        <rFont val="Aptos Narrow"/>
        <family val="2"/>
        <scheme val="minor"/>
      </rPr>
      <t>second œuvre</t>
    </r>
    <r>
      <rPr>
        <sz val="10"/>
        <color theme="1"/>
        <rFont val="Aptos Narrow"/>
        <family val="2"/>
        <scheme val="minor"/>
      </rPr>
      <t xml:space="preserve"> ?</t>
    </r>
  </si>
  <si>
    <r>
      <t xml:space="preserve">(champs en </t>
    </r>
    <r>
      <rPr>
        <b/>
        <sz val="12"/>
        <color theme="5"/>
        <rFont val="Calibri"/>
        <family val="2"/>
      </rPr>
      <t>orange</t>
    </r>
    <r>
      <rPr>
        <b/>
        <sz val="12"/>
        <rFont val="Calibri"/>
        <family val="2"/>
      </rPr>
      <t xml:space="preserve"> =&gt; remplissage obligatoire!)</t>
    </r>
  </si>
  <si>
    <r>
      <t xml:space="preserve">Année 2026 - Masse salariale* estimée </t>
    </r>
    <r>
      <rPr>
        <b/>
        <u/>
        <sz val="12"/>
        <color rgb="FF000000"/>
        <rFont val="Calibri"/>
        <family val="2"/>
      </rPr>
      <t>pour 2026</t>
    </r>
    <r>
      <rPr>
        <b/>
        <sz val="12"/>
        <color rgb="FF000000"/>
        <rFont val="Calibri"/>
        <family val="2"/>
      </rPr>
      <t xml:space="preserve"> pour le personnel d’exploitation (salaire déterminant AVS) :</t>
    </r>
  </si>
  <si>
    <t>Nom (s)</t>
  </si>
  <si>
    <t>veuillez saisir les 10 chiffres suivant le préfixe 756:</t>
  </si>
  <si>
    <t>Questionnaire employé/e 2025</t>
  </si>
  <si>
    <t>Homme</t>
  </si>
  <si>
    <t>Femme</t>
  </si>
  <si>
    <t>Taux d'activité selon contrat de travail (%)</t>
  </si>
  <si>
    <t>En emploi du (date début)</t>
  </si>
  <si>
    <t>Au (date fin)</t>
  </si>
  <si>
    <t>PROFESSIONS (Codes)</t>
  </si>
  <si>
    <t>0002 Apprenti</t>
  </si>
  <si>
    <t>0001 Aide-Monteur</t>
  </si>
  <si>
    <t>0000 Aucun</t>
  </si>
  <si>
    <t>0003 Contrôleur avec certificat fédéral</t>
  </si>
  <si>
    <t>0004 Chef de chantier</t>
  </si>
  <si>
    <t>0005 Chef monteur et monteur A</t>
  </si>
  <si>
    <t>0006 Etudiant</t>
  </si>
  <si>
    <t>0007 Femme de ménage</t>
  </si>
  <si>
    <t>0008 Inconnu</t>
  </si>
  <si>
    <t>0009 Manœuvre</t>
  </si>
  <si>
    <t>0010 Ouvrier spécialisé</t>
  </si>
  <si>
    <t>0011 Personnel administratif</t>
  </si>
  <si>
    <t>0012 Personnel technique</t>
  </si>
  <si>
    <t>0201 Courtepointier</t>
  </si>
  <si>
    <t>0301 Couvreur</t>
  </si>
  <si>
    <t>0401 Dessinateur-électricien</t>
  </si>
  <si>
    <t>0402 Electricien de planning</t>
  </si>
  <si>
    <t>0403 Monteur-électricien</t>
  </si>
  <si>
    <t>0404 Monteur de ligne (sans CFC)</t>
  </si>
  <si>
    <t>0501 Couvreur</t>
  </si>
  <si>
    <t>0502 Ferblantier</t>
  </si>
  <si>
    <t>0503 Ferblantier-installateur sanitaire</t>
  </si>
  <si>
    <t>0598 Personnel technique</t>
  </si>
  <si>
    <t>0599 Personnel administratif</t>
  </si>
  <si>
    <t>0601 Charpentier</t>
  </si>
  <si>
    <t>0602 Charpentier qualifié</t>
  </si>
  <si>
    <t>0603 Charpentier spécialisé dans la taille</t>
  </si>
  <si>
    <t>0604 Ebéniste</t>
  </si>
  <si>
    <t>0605 Ebéniste qualifié</t>
  </si>
  <si>
    <t>0606 Menuisier</t>
  </si>
  <si>
    <t>0607 Menuisier qualifié</t>
  </si>
  <si>
    <t>0608 Storiste</t>
  </si>
  <si>
    <t>0609 Contremaître</t>
  </si>
  <si>
    <t>0610 Maître menuisier</t>
  </si>
  <si>
    <t>0611 Gestionnaire en logistique</t>
  </si>
  <si>
    <t>0612 Peintre</t>
  </si>
  <si>
    <t>0613 Polisseur</t>
  </si>
  <si>
    <t>0614 Chauffeur</t>
  </si>
  <si>
    <t>0615 Livreur</t>
  </si>
  <si>
    <t>0616 Décorateur d'intérieur</t>
  </si>
  <si>
    <t>0617 Aide charpentier</t>
  </si>
  <si>
    <t>0618 Aide ébéniste</t>
  </si>
  <si>
    <t>0619 Aide menuisier</t>
  </si>
  <si>
    <t>0620 Bûcheron</t>
  </si>
  <si>
    <t>0696 Ouvrier non qualifié</t>
  </si>
  <si>
    <t>0697 Ouvrier qualifié</t>
  </si>
  <si>
    <t>0698 Personnel technique</t>
  </si>
  <si>
    <t>0699 Personnel administratif</t>
  </si>
  <si>
    <t>0701 Parqueteur</t>
  </si>
  <si>
    <t>0702 Parqueteur qualifié</t>
  </si>
  <si>
    <t>0703 Carreleur</t>
  </si>
  <si>
    <t>0796 Ouvrier non qualifié</t>
  </si>
  <si>
    <t>0797 Ouvrier qualifié</t>
  </si>
  <si>
    <t>0798 Personnel technique</t>
  </si>
  <si>
    <t>0799 Personnel administratif</t>
  </si>
  <si>
    <t>0801 Peintre</t>
  </si>
  <si>
    <t>0802 Plâtrier</t>
  </si>
  <si>
    <t>0803 Plâtrier-peintre</t>
  </si>
  <si>
    <t>0896 Ouvrier non qualifié</t>
  </si>
  <si>
    <t>0897 Ouvrier qualifié</t>
  </si>
  <si>
    <t>0898 Personnel technique</t>
  </si>
  <si>
    <t>0899 Personnel administratif</t>
  </si>
  <si>
    <t>0901 Poseur de sol</t>
  </si>
  <si>
    <t>0996 Ouvrier non qualifié</t>
  </si>
  <si>
    <t>0997 Ouvrier qualifié</t>
  </si>
  <si>
    <t>0998 Personnel technique</t>
  </si>
  <si>
    <t>0999 Personnel administratif</t>
  </si>
  <si>
    <t>1001 Installateur sanitaire</t>
  </si>
  <si>
    <t>1002 Couvreur - étancheur</t>
  </si>
  <si>
    <t>1096 Ouvrier non qualifié</t>
  </si>
  <si>
    <t>1097 Ouvrier qualifié</t>
  </si>
  <si>
    <t>1098 Personnel technique</t>
  </si>
  <si>
    <t>1099 Personnel administratif</t>
  </si>
  <si>
    <t>1101 Serrurier</t>
  </si>
  <si>
    <t>1196 Ouvrier non qualifié</t>
  </si>
  <si>
    <t>1197 Ouvrier qualifié</t>
  </si>
  <si>
    <t>1198 Personnel technique</t>
  </si>
  <si>
    <t>1199 Personnel administratif</t>
  </si>
  <si>
    <t>1201 Vitrier</t>
  </si>
  <si>
    <t>1296 Ouvrier non qualifié</t>
  </si>
  <si>
    <t>1297 Ouvrier qualifié</t>
  </si>
  <si>
    <t>1298 Personnel technique</t>
  </si>
  <si>
    <t>1299 Personnel administratif</t>
  </si>
  <si>
    <t>1301 Installateur en chauffage</t>
  </si>
  <si>
    <t>1398 Personnel technique</t>
  </si>
  <si>
    <t>1399 Personnel administratif</t>
  </si>
  <si>
    <t>9001 Secteur de la plâtrerie-peinture</t>
  </si>
  <si>
    <t>9002 Secteur du bois, menuiserie, charpenterie, ébénisterie</t>
  </si>
  <si>
    <t>9003 Secteur des revêtements de sols, carrelage, parquet</t>
  </si>
  <si>
    <t>9004 Secteur de la technique de la construction</t>
  </si>
  <si>
    <t>Période(s) d'activité en 2025</t>
  </si>
  <si>
    <t>Aucun message d'incohérence rouge s'affiche en colonne D</t>
  </si>
  <si>
    <t>Informations complémentaires à l'attention de la CPSO:</t>
  </si>
  <si>
    <t xml:space="preserve">Bob </t>
  </si>
  <si>
    <t>Nom(s) &amp; Prénom(s) du/des titulaire(s)/administrateur(s)/ gérant(s)</t>
  </si>
  <si>
    <t>Autres</t>
  </si>
  <si>
    <t>Email de la fiduciaire</t>
  </si>
  <si>
    <t>No de téléphone de la fiduciaire</t>
  </si>
  <si>
    <t>Masse salariale complète du travailleur en 2025:</t>
  </si>
  <si>
    <t>A lire attentivement avant de commencer à compléter le questionnaire :</t>
  </si>
  <si>
    <t>questionnaire@cpso-ge.ch</t>
  </si>
  <si>
    <t xml:space="preserve">• </t>
  </si>
  <si>
    <t>Assurez-vous de compléter chaque page applicable, en consultant dans l'ordre, chaque onglet accessible en bas de page.</t>
  </si>
  <si>
    <r>
      <t xml:space="preserve">Commencez par reporter le </t>
    </r>
    <r>
      <rPr>
        <b/>
        <sz val="10"/>
        <color theme="1"/>
        <rFont val="Aptos Narrow"/>
        <family val="2"/>
        <scheme val="minor"/>
      </rPr>
      <t>numéro de référence</t>
    </r>
    <r>
      <rPr>
        <sz val="10"/>
        <color theme="1"/>
        <rFont val="Aptos Narrow"/>
        <family val="2"/>
        <scheme val="minor"/>
      </rPr>
      <t xml:space="preserve"> de votre entreprise qui se trouve sur le courrier "Questionnaire de fin d'année 2025" que vous avez reçu, ainsi que sur tous les courriers reçus de la CPSO.</t>
    </r>
  </si>
  <si>
    <t>Un onglet exemple de la bonne façon de compléter les onglets "Travailleur" est à votre disposition, n'hésitez pas à en prendre connaissance.</t>
  </si>
  <si>
    <r>
      <t xml:space="preserve">Pour toute question, n'hésitez pas à nous contacter au </t>
    </r>
    <r>
      <rPr>
        <b/>
        <sz val="12"/>
        <color theme="1"/>
        <rFont val="Aptos Narrow"/>
        <family val="2"/>
        <scheme val="minor"/>
      </rPr>
      <t>058 715 31 05</t>
    </r>
    <r>
      <rPr>
        <sz val="10"/>
        <color theme="1"/>
        <rFont val="Aptos Narrow"/>
        <family val="2"/>
        <scheme val="minor"/>
      </rPr>
      <t xml:space="preserve"> ou sur</t>
    </r>
    <r>
      <rPr>
        <sz val="14"/>
        <color theme="1"/>
        <rFont val="Aptos Narrow"/>
        <family val="2"/>
        <scheme val="minor"/>
      </rPr>
      <t xml:space="preserve"> </t>
    </r>
    <r>
      <rPr>
        <b/>
        <sz val="12"/>
        <color theme="1"/>
        <rFont val="Aptos Narrow"/>
        <family val="2"/>
        <scheme val="minor"/>
      </rPr>
      <t>admin@cpso-ge.ch</t>
    </r>
  </si>
  <si>
    <r>
      <t xml:space="preserve">Est-ce que votre entreprise cotise pour la retraite anticipée auprès d'une </t>
    </r>
    <r>
      <rPr>
        <b/>
        <i/>
        <sz val="10"/>
        <color theme="1"/>
        <rFont val="Aptos Narrow"/>
        <family val="2"/>
        <scheme val="minor"/>
      </rPr>
      <t>caisse métier</t>
    </r>
    <r>
      <rPr>
        <b/>
        <i/>
        <vertAlign val="superscript"/>
        <sz val="10"/>
        <color theme="1"/>
        <rFont val="Aptos Narrow"/>
        <family val="2"/>
        <scheme val="minor"/>
      </rPr>
      <t>(1)</t>
    </r>
    <r>
      <rPr>
        <sz val="10"/>
        <color theme="1"/>
        <rFont val="Aptos Narrow"/>
        <family val="2"/>
        <scheme val="minor"/>
      </rPr>
      <t xml:space="preserve">? </t>
    </r>
  </si>
  <si>
    <t xml:space="preserve">Liste des notes </t>
  </si>
  <si>
    <t>(N.B. Si vous ne parvenez pas à les faire apparaître, vous retrouverez l'ensemble de ces informations à la fin de cette page)</t>
  </si>
  <si>
    <t>(1)</t>
  </si>
  <si>
    <t xml:space="preserve">Le fichier est à renvoyer dûment complété à </t>
  </si>
  <si>
    <r>
      <t xml:space="preserve">Nombre de personnes employées en 2025 soumises aux cotisations CPRA du Second Œuvre </t>
    </r>
    <r>
      <rPr>
        <vertAlign val="superscript"/>
        <sz val="10"/>
        <color theme="1"/>
        <rFont val="Aptos Narrow"/>
        <family val="2"/>
        <scheme val="minor"/>
      </rPr>
      <t>(2)</t>
    </r>
  </si>
  <si>
    <t>(2)</t>
  </si>
  <si>
    <t>(3)</t>
  </si>
  <si>
    <t>Veuillez saisir l'IBAN commençant avec CH, sans espaces ou blancs. L'IBAN a toujours 21 caractères.</t>
  </si>
  <si>
    <t>(4)</t>
  </si>
  <si>
    <r>
      <t xml:space="preserve">IBAN </t>
    </r>
    <r>
      <rPr>
        <vertAlign val="superscript"/>
        <sz val="10"/>
        <color theme="1"/>
        <rFont val="Aptos Narrow"/>
        <family val="2"/>
        <scheme val="minor"/>
      </rPr>
      <t>(4)</t>
    </r>
  </si>
  <si>
    <t>Veuillez indiquer le SALAIRE DETERMINANT AVS TOTAL ANNUEL = le total de tous les salaires mensuels et 13e salaire s'y référant + tous les salaires horaires y compris les indemnités pour vacances et jours fériés ainsi que 13e salaire s'y référant + le salaire pour les heures supplémentaires, le travail excédentaire et les heures déplacées.</t>
  </si>
  <si>
    <t>(5)</t>
  </si>
  <si>
    <t>ATTENTION: l'indemnité forfaitaire ("panier") ne fait pas partie du salaire déterminant AVS!</t>
  </si>
  <si>
    <r>
      <t>CHF</t>
    </r>
    <r>
      <rPr>
        <vertAlign val="superscript"/>
        <sz val="20"/>
        <color theme="1"/>
        <rFont val="Aptos Narrow"/>
        <family val="2"/>
        <scheme val="minor"/>
      </rPr>
      <t xml:space="preserve"> (5)</t>
    </r>
  </si>
  <si>
    <r>
      <t xml:space="preserve">Est-ce que le travailleur avait </t>
    </r>
    <r>
      <rPr>
        <b/>
        <i/>
        <sz val="10"/>
        <color theme="1"/>
        <rFont val="Aptos Narrow"/>
        <family val="2"/>
        <scheme val="minor"/>
      </rPr>
      <t>plusieures</t>
    </r>
    <r>
      <rPr>
        <sz val="10"/>
        <color theme="1"/>
        <rFont val="Aptos Narrow"/>
        <family val="2"/>
        <scheme val="minor"/>
      </rPr>
      <t xml:space="preserve"> périodes d'emploi dans votre entreprise durant l'année 2025? </t>
    </r>
    <r>
      <rPr>
        <vertAlign val="superscript"/>
        <sz val="10"/>
        <color theme="1"/>
        <rFont val="Aptos Narrow"/>
        <family val="2"/>
        <scheme val="minor"/>
      </rPr>
      <t>(6)</t>
    </r>
  </si>
  <si>
    <t>Exemple: Le travailleur était engagé du 01.02. au 15.05.2025. Ensuite il a quitté l'entreprise avant d'être réengagé pour la période du 01.10. au 31.10.2025.</t>
  </si>
  <si>
    <t>(6)</t>
  </si>
  <si>
    <r>
      <t xml:space="preserve">Salaire AVS pour la période </t>
    </r>
    <r>
      <rPr>
        <b/>
        <vertAlign val="superscript"/>
        <sz val="10"/>
        <color theme="1"/>
        <rFont val="Aptos Narrow"/>
        <family val="2"/>
        <scheme val="minor"/>
      </rPr>
      <t>(7)</t>
    </r>
  </si>
  <si>
    <t>Veuillez indiquer le SALAIRE DETERMINANT AVS du travailleur pour la période d'activité indiquée sur cette ligne = le total de tous ses salaires brut (=soit salaires mensuels et 13e salaire s'y référant, soit salaires horaires y compris les indemnités pour vacances et jours fériés ainsi que 13e salaire s'y référant + le salaire pour les heures supplémentaires, le travail excédentaire et les heures déplacées si applicable.</t>
  </si>
  <si>
    <t>(7)</t>
  </si>
  <si>
    <t>Données personnelles de l’employé/e</t>
  </si>
  <si>
    <t>Veuillez saisir ici le numéro entreprise CPSO</t>
  </si>
  <si>
    <t>Si le nombre d'onglets "Travailleur" (30) n'est pas suffisant pour y faire figurer l'ensemble de votre personnel d'exploitation, merci d'utiliser une deuxième copie du fichier pour compléter la déclaration.</t>
  </si>
  <si>
    <t>Veuillez cocher la case de confirmation</t>
  </si>
  <si>
    <t>Passez le pointeur de votre souris sur chaque coin marqué en rouge, des informations importantes apparaîtront et vous seront d'une aide précieuse.</t>
  </si>
  <si>
    <t>Attention: L'OCAS n'est pas une caisse métier au sens d'une caisse spécifique à une profession.</t>
  </si>
  <si>
    <r>
      <t xml:space="preserve">Ce formulaire est à retourner obligatoirement, d’ici au </t>
    </r>
    <r>
      <rPr>
        <b/>
        <u/>
        <sz val="12"/>
        <color rgb="FF000000"/>
        <rFont val="Calibri"/>
        <family val="2"/>
      </rPr>
      <t>31.01.2026</t>
    </r>
    <r>
      <rPr>
        <b/>
        <sz val="12"/>
        <color rgb="FF000000"/>
        <rFont val="Calibri"/>
        <family val="2"/>
      </rPr>
      <t xml:space="preserve"> au plus tard, par email à </t>
    </r>
    <r>
      <rPr>
        <b/>
        <sz val="12"/>
        <color theme="1"/>
        <rFont val="Calibri"/>
        <family val="2"/>
      </rPr>
      <t>questionnaire@cpso-ge.ch</t>
    </r>
  </si>
  <si>
    <r>
      <t xml:space="preserve">Est-ce que le travailleur avait </t>
    </r>
    <r>
      <rPr>
        <b/>
        <i/>
        <sz val="10"/>
        <color theme="1"/>
        <rFont val="Aptos Narrow"/>
        <family val="2"/>
        <scheme val="minor"/>
      </rPr>
      <t>plusieurs</t>
    </r>
    <r>
      <rPr>
        <sz val="10"/>
        <color theme="1"/>
        <rFont val="Aptos Narrow"/>
        <family val="2"/>
        <scheme val="minor"/>
      </rPr>
      <t xml:space="preserve"> périodes d'emploi dans votre entreprise durant l'année 2025? </t>
    </r>
    <r>
      <rPr>
        <vertAlign val="superscript"/>
        <sz val="10"/>
        <color theme="1"/>
        <rFont val="Aptos Narrow"/>
        <family val="2"/>
        <scheme val="minor"/>
      </rPr>
      <t>(6)</t>
    </r>
  </si>
  <si>
    <t>control:</t>
  </si>
  <si>
    <t>Il faut avoir rempli UN ONGLET PAR TRAVAILLEUR (personnel d'exploitation).
UNIQUEMENT si votre entreprise a décidé de soumettre également le gérant et/ou le personnel administratif à la CPRA (non obligatoire), il faut avoir rempli en plus un onglet pour chacune de ces personnes ne faisant pas partie du personnel d'exploitation.</t>
  </si>
  <si>
    <t>Il s'agit du nombre de travailleurs (personnel d'exploitation).
Veuillez inclure le gérant/le personnel administratif UNIQUEMENT si votre entreprise a décidé de le(s) soumettre à la CPRA.</t>
  </si>
  <si>
    <t>Si entreprise individuelle:
Nom &amp; Prénom du titulaire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</si>
</sst>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CHF&quot;"/>
  </numFmts>
  <fonts count="45" x14ac:knownFonts="1">
    <font>
      <sz val="11"/>
      <color theme="1"/>
      <name val="Aptos Narrow"/>
      <family val="2"/>
      <scheme val="minor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6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u/>
      <sz val="12"/>
      <color rgb="FF000000"/>
      <name val="Calibri"/>
      <family val="2"/>
    </font>
    <font>
      <sz val="12"/>
      <color theme="1"/>
      <name val="Aptos Narrow"/>
      <family val="2"/>
      <scheme val="minor"/>
    </font>
    <font>
      <sz val="10"/>
      <color rgb="FF0070C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i/>
      <sz val="9"/>
      <color indexed="81"/>
      <name val="Tahoma"/>
      <family val="2"/>
    </font>
    <font>
      <b/>
      <sz val="18"/>
      <color theme="1"/>
      <name val="Calibri"/>
      <family val="2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Calibri"/>
      <family val="2"/>
    </font>
    <font>
      <b/>
      <sz val="12"/>
      <color theme="5"/>
      <name val="Calibri"/>
      <family val="2"/>
    </font>
    <font>
      <i/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theme="1"/>
      <name val="Calibri"/>
      <family val="2"/>
    </font>
    <font>
      <sz val="9"/>
      <color theme="1"/>
      <name val="Calibri"/>
      <family val="2"/>
    </font>
    <font>
      <u/>
      <sz val="9"/>
      <color indexed="81"/>
      <name val="Tahoma"/>
      <family val="2"/>
    </font>
    <font>
      <i/>
      <sz val="13"/>
      <color theme="5"/>
      <name val="Calibri"/>
      <family val="2"/>
    </font>
    <font>
      <i/>
      <sz val="12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theme="5"/>
      <name val="Aptos Narrow"/>
      <family val="2"/>
      <scheme val="minor"/>
    </font>
    <font>
      <b/>
      <sz val="12"/>
      <color theme="5"/>
      <name val="Aptos Narrow"/>
      <family val="2"/>
      <scheme val="minor"/>
    </font>
    <font>
      <sz val="11"/>
      <color theme="5"/>
      <name val="Aptos Narrow"/>
      <family val="2"/>
      <scheme val="minor"/>
    </font>
    <font>
      <b/>
      <u/>
      <sz val="12"/>
      <color theme="5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vertAlign val="superscript"/>
      <sz val="10"/>
      <color theme="1"/>
      <name val="Aptos Narrow"/>
      <family val="2"/>
      <scheme val="minor"/>
    </font>
    <font>
      <vertAlign val="superscript"/>
      <sz val="10"/>
      <color theme="1"/>
      <name val="Aptos Narrow"/>
      <family val="2"/>
      <scheme val="minor"/>
    </font>
    <font>
      <vertAlign val="superscript"/>
      <sz val="20"/>
      <color theme="1"/>
      <name val="Aptos Narrow"/>
      <family val="2"/>
      <scheme val="minor"/>
    </font>
    <font>
      <b/>
      <vertAlign val="superscript"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0" fontId="8" fillId="3" borderId="0" xfId="0" applyFont="1" applyFill="1" applyAlignment="1">
      <alignment wrapText="1"/>
    </xf>
    <xf numFmtId="0" fontId="11" fillId="0" borderId="0" xfId="0" applyFont="1"/>
    <xf numFmtId="0" fontId="11" fillId="0" borderId="0" xfId="0" applyFont="1" applyAlignment="1">
      <alignment wrapText="1"/>
    </xf>
    <xf numFmtId="0" fontId="12" fillId="0" borderId="0" xfId="0" applyFont="1"/>
    <xf numFmtId="3" fontId="8" fillId="4" borderId="0" xfId="0" applyNumberFormat="1" applyFont="1" applyFill="1" applyProtection="1">
      <protection locked="0"/>
    </xf>
    <xf numFmtId="0" fontId="18" fillId="0" borderId="0" xfId="0" applyFont="1"/>
    <xf numFmtId="164" fontId="8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4" xfId="0" applyFont="1" applyBorder="1" applyAlignment="1">
      <alignment horizontal="center"/>
    </xf>
    <xf numFmtId="0" fontId="28" fillId="0" borderId="4" xfId="0" applyFont="1" applyBorder="1"/>
    <xf numFmtId="0" fontId="21" fillId="0" borderId="4" xfId="0" applyFont="1" applyBorder="1" applyAlignment="1">
      <alignment wrapText="1"/>
    </xf>
    <xf numFmtId="0" fontId="15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2" borderId="0" xfId="0" applyFont="1" applyFill="1" applyAlignment="1" applyProtection="1">
      <alignment wrapText="1"/>
      <protection locked="0"/>
    </xf>
    <xf numFmtId="0" fontId="17" fillId="2" borderId="0" xfId="0" applyFont="1" applyFill="1" applyAlignment="1" applyProtection="1">
      <alignment horizontal="left" vertical="top"/>
      <protection locked="0"/>
    </xf>
    <xf numFmtId="0" fontId="8" fillId="2" borderId="0" xfId="0" applyFont="1" applyFill="1" applyProtection="1">
      <protection locked="0"/>
    </xf>
    <xf numFmtId="0" fontId="0" fillId="4" borderId="0" xfId="0" applyFill="1" applyProtection="1">
      <protection locked="0"/>
    </xf>
    <xf numFmtId="14" fontId="0" fillId="4" borderId="0" xfId="0" applyNumberFormat="1" applyFill="1" applyProtection="1">
      <protection locked="0"/>
    </xf>
    <xf numFmtId="0" fontId="0" fillId="0" borderId="4" xfId="0" applyBorder="1" applyProtection="1">
      <protection locked="0"/>
    </xf>
    <xf numFmtId="14" fontId="0" fillId="0" borderId="4" xfId="0" applyNumberFormat="1" applyBorder="1" applyProtection="1">
      <protection locked="0"/>
    </xf>
    <xf numFmtId="9" fontId="0" fillId="0" borderId="4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/>
    <xf numFmtId="0" fontId="0" fillId="0" borderId="15" xfId="0" applyBorder="1"/>
    <xf numFmtId="0" fontId="22" fillId="0" borderId="0" xfId="0" applyFont="1"/>
    <xf numFmtId="164" fontId="8" fillId="4" borderId="0" xfId="0" applyNumberFormat="1" applyFont="1" applyFill="1" applyAlignment="1" applyProtection="1">
      <alignment horizontal="center"/>
      <protection locked="0"/>
    </xf>
    <xf numFmtId="0" fontId="0" fillId="0" borderId="6" xfId="0" applyBorder="1"/>
    <xf numFmtId="0" fontId="13" fillId="0" borderId="0" xfId="0" applyFont="1"/>
    <xf numFmtId="0" fontId="30" fillId="0" borderId="0" xfId="0" applyFont="1" applyAlignment="1">
      <alignment horizontal="left" vertical="center"/>
    </xf>
    <xf numFmtId="1" fontId="31" fillId="4" borderId="0" xfId="0" applyNumberFormat="1" applyFont="1" applyFill="1" applyAlignment="1" applyProtection="1">
      <alignment wrapText="1"/>
      <protection locked="0"/>
    </xf>
    <xf numFmtId="14" fontId="8" fillId="4" borderId="0" xfId="0" applyNumberFormat="1" applyFont="1" applyFill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49" fontId="25" fillId="4" borderId="0" xfId="0" applyNumberFormat="1" applyFont="1" applyFill="1" applyProtection="1">
      <protection locked="0"/>
    </xf>
    <xf numFmtId="0" fontId="34" fillId="0" borderId="0" xfId="0" applyFont="1" applyAlignment="1">
      <alignment vertical="top"/>
    </xf>
    <xf numFmtId="0" fontId="37" fillId="0" borderId="0" xfId="1" applyFont="1" applyAlignment="1">
      <alignment horizontal="left"/>
    </xf>
    <xf numFmtId="0" fontId="36" fillId="0" borderId="0" xfId="0" quotePrefix="1" applyFont="1"/>
    <xf numFmtId="0" fontId="0" fillId="0" borderId="17" xfId="0" applyBorder="1"/>
    <xf numFmtId="0" fontId="36" fillId="0" borderId="0" xfId="0" quotePrefix="1" applyFont="1" applyAlignment="1">
      <alignment vertical="top"/>
    </xf>
    <xf numFmtId="0" fontId="25" fillId="4" borderId="0" xfId="0" applyFont="1" applyFill="1" applyProtection="1">
      <protection hidden="1"/>
    </xf>
    <xf numFmtId="14" fontId="0" fillId="4" borderId="0" xfId="0" applyNumberFormat="1" applyFill="1" applyProtection="1">
      <protection hidden="1"/>
    </xf>
    <xf numFmtId="0" fontId="0" fillId="4" borderId="0" xfId="0" applyFill="1" applyProtection="1">
      <protection hidden="1"/>
    </xf>
    <xf numFmtId="0" fontId="0" fillId="0" borderId="4" xfId="0" applyBorder="1" applyProtection="1">
      <protection hidden="1"/>
    </xf>
    <xf numFmtId="14" fontId="0" fillId="0" borderId="4" xfId="0" applyNumberFormat="1" applyBorder="1" applyProtection="1">
      <protection hidden="1"/>
    </xf>
    <xf numFmtId="9" fontId="0" fillId="0" borderId="4" xfId="0" applyNumberFormat="1" applyBorder="1" applyProtection="1">
      <protection hidden="1"/>
    </xf>
    <xf numFmtId="0" fontId="0" fillId="0" borderId="0" xfId="0" applyProtection="1">
      <protection hidden="1"/>
    </xf>
    <xf numFmtId="0" fontId="43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wrapText="1"/>
      <protection hidden="1"/>
    </xf>
    <xf numFmtId="0" fontId="10" fillId="0" borderId="0" xfId="0" quotePrefix="1" applyFont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16" fillId="0" borderId="0" xfId="0" quotePrefix="1" applyFont="1" applyProtection="1">
      <protection hidden="1"/>
    </xf>
    <xf numFmtId="0" fontId="2" fillId="0" borderId="0" xfId="0" applyFont="1" applyProtection="1">
      <protection hidden="1"/>
    </xf>
    <xf numFmtId="49" fontId="0" fillId="0" borderId="0" xfId="0" applyNumberFormat="1" applyAlignment="1" applyProtection="1">
      <alignment horizontal="center"/>
      <protection hidden="1"/>
    </xf>
    <xf numFmtId="0" fontId="8" fillId="0" borderId="0" xfId="0" applyFont="1" applyAlignment="1" applyProtection="1">
      <alignment wrapText="1"/>
      <protection hidden="1"/>
    </xf>
    <xf numFmtId="0" fontId="21" fillId="0" borderId="4" xfId="0" applyFont="1" applyBorder="1" applyAlignment="1" applyProtection="1">
      <alignment wrapText="1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6" xfId="0" applyBorder="1" applyProtection="1">
      <protection hidden="1"/>
    </xf>
    <xf numFmtId="0" fontId="22" fillId="0" borderId="0" xfId="0" applyFont="1" applyProtection="1">
      <protection hidden="1"/>
    </xf>
    <xf numFmtId="0" fontId="44" fillId="0" borderId="0" xfId="0" applyFont="1"/>
    <xf numFmtId="3" fontId="0" fillId="0" borderId="0" xfId="0" applyNumberFormat="1"/>
    <xf numFmtId="0" fontId="0" fillId="0" borderId="0" xfId="0" applyAlignment="1">
      <alignment vertical="top"/>
    </xf>
    <xf numFmtId="0" fontId="35" fillId="0" borderId="18" xfId="0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35" fillId="0" borderId="19" xfId="0" applyFont="1" applyBorder="1" applyAlignment="1">
      <alignment horizont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36" fillId="0" borderId="18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8" fillId="4" borderId="0" xfId="0" applyFont="1" applyFill="1" applyAlignment="1" applyProtection="1">
      <alignment horizontal="left"/>
      <protection locked="0"/>
    </xf>
    <xf numFmtId="0" fontId="8" fillId="4" borderId="0" xfId="0" applyFont="1" applyFill="1" applyAlignment="1" applyProtection="1">
      <alignment horizontal="left" vertical="top"/>
      <protection locked="0"/>
    </xf>
    <xf numFmtId="0" fontId="11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8" fillId="4" borderId="0" xfId="0" applyFont="1" applyFill="1" applyProtection="1">
      <protection locked="0"/>
    </xf>
    <xf numFmtId="1" fontId="8" fillId="4" borderId="0" xfId="0" applyNumberFormat="1" applyFont="1" applyFill="1" applyProtection="1">
      <protection locked="0"/>
    </xf>
    <xf numFmtId="0" fontId="20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23" fillId="0" borderId="0" xfId="0" applyFont="1" applyAlignment="1">
      <alignment horizontal="center"/>
    </xf>
    <xf numFmtId="0" fontId="2" fillId="0" borderId="0" xfId="0" applyFont="1" applyAlignment="1">
      <alignment wrapText="1"/>
    </xf>
    <xf numFmtId="49" fontId="8" fillId="4" borderId="0" xfId="0" applyNumberFormat="1" applyFont="1" applyFill="1" applyProtection="1">
      <protection locked="0"/>
    </xf>
    <xf numFmtId="0" fontId="8" fillId="0" borderId="0" xfId="0" applyFont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wrapText="1"/>
      <protection hidden="1"/>
    </xf>
    <xf numFmtId="0" fontId="0" fillId="4" borderId="0" xfId="0" applyFill="1" applyProtection="1">
      <protection hidden="1"/>
    </xf>
    <xf numFmtId="0" fontId="0" fillId="0" borderId="7" xfId="0" applyBorder="1" applyAlignment="1" applyProtection="1">
      <alignment vertical="top" wrapText="1"/>
      <protection hidden="1"/>
    </xf>
    <xf numFmtId="0" fontId="0" fillId="0" borderId="8" xfId="0" applyBorder="1" applyAlignment="1" applyProtection="1">
      <alignment vertical="top" wrapText="1"/>
      <protection hidden="1"/>
    </xf>
    <xf numFmtId="0" fontId="0" fillId="0" borderId="9" xfId="0" applyBorder="1" applyAlignment="1" applyProtection="1">
      <alignment vertical="top" wrapText="1"/>
      <protection hidden="1"/>
    </xf>
    <xf numFmtId="0" fontId="0" fillId="0" borderId="10" xfId="0" applyBorder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11" xfId="0" applyBorder="1" applyAlignment="1" applyProtection="1">
      <alignment vertical="top" wrapText="1"/>
      <protection hidden="1"/>
    </xf>
    <xf numFmtId="0" fontId="0" fillId="0" borderId="12" xfId="0" applyBorder="1" applyAlignment="1" applyProtection="1">
      <alignment vertical="top" wrapText="1"/>
      <protection hidden="1"/>
    </xf>
    <xf numFmtId="0" fontId="0" fillId="0" borderId="13" xfId="0" applyBorder="1" applyAlignment="1" applyProtection="1">
      <alignment vertical="top" wrapText="1"/>
      <protection hidden="1"/>
    </xf>
    <xf numFmtId="0" fontId="0" fillId="0" borderId="14" xfId="0" applyBorder="1" applyAlignment="1" applyProtection="1">
      <alignment vertical="top" wrapText="1"/>
      <protection hidden="1"/>
    </xf>
    <xf numFmtId="3" fontId="0" fillId="0" borderId="5" xfId="0" applyNumberFormat="1" applyBorder="1" applyProtection="1">
      <protection hidden="1"/>
    </xf>
    <xf numFmtId="3" fontId="0" fillId="0" borderId="6" xfId="0" applyNumberFormat="1" applyBorder="1" applyProtection="1">
      <protection hidden="1"/>
    </xf>
    <xf numFmtId="0" fontId="21" fillId="0" borderId="4" xfId="0" applyFont="1" applyBorder="1" applyAlignment="1" applyProtection="1">
      <alignment wrapText="1"/>
      <protection hidden="1"/>
    </xf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wrapText="1"/>
    </xf>
    <xf numFmtId="3" fontId="0" fillId="0" borderId="5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0" fontId="21" fillId="0" borderId="4" xfId="0" applyFont="1" applyBorder="1" applyAlignment="1">
      <alignment wrapText="1"/>
    </xf>
    <xf numFmtId="0" fontId="0" fillId="4" borderId="0" xfId="0" applyFill="1" applyProtection="1"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3" fontId="22" fillId="0" borderId="5" xfId="0" applyNumberFormat="1" applyFont="1" applyBorder="1" applyProtection="1">
      <protection hidden="1"/>
    </xf>
    <xf numFmtId="3" fontId="22" fillId="0" borderId="6" xfId="0" applyNumberFormat="1" applyFont="1" applyBorder="1" applyProtection="1">
      <protection hidden="1"/>
    </xf>
  </cellXfs>
  <cellStyles count="2">
    <cellStyle name="Lien hypertexte" xfId="1" builtinId="8"/>
    <cellStyle name="Normal" xfId="0" builtinId="0"/>
  </cellStyles>
  <dxfs count="256"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ont>
        <strike val="0"/>
        <color theme="0" tint="-0.14996795556505021"/>
      </font>
      <fill>
        <patternFill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color theme="0" tint="-0.14996795556505021"/>
      </font>
      <fill>
        <patternFill>
          <fgColor theme="0" tint="-4.9989318521683403E-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strike val="0"/>
        <color theme="0"/>
      </font>
      <fill>
        <patternFill>
          <fgColor theme="0"/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  <color auto="1"/>
      </font>
      <fill>
        <patternFill>
          <fgColor theme="5" tint="0.79998168889431442"/>
          <bgColor theme="5" tint="0.79998168889431442"/>
        </pattern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strike val="0"/>
      </font>
      <fill>
        <patternFill>
          <fgColor theme="5" tint="0.79998168889431442"/>
          <bgColor theme="5" tint="0.79998168889431442"/>
        </patternFill>
      </fill>
    </dxf>
    <dxf>
      <font>
        <strike val="0"/>
        <color theme="0"/>
      </font>
      <fill>
        <patternFill>
          <bgColor theme="0"/>
        </patternFill>
      </fill>
    </dxf>
    <dxf>
      <font>
        <strike val="0"/>
        <color theme="0"/>
      </font>
      <fill>
        <patternFill>
          <bgColor theme="0"/>
        </patternFill>
      </fill>
    </dxf>
    <dxf>
      <font>
        <strike val="0"/>
        <color theme="0"/>
      </font>
      <fill>
        <patternFill>
          <bgColor theme="0"/>
        </patternFill>
      </fill>
    </dxf>
    <dxf>
      <font>
        <strike val="0"/>
        <color rgb="FFFF0000"/>
      </font>
    </dxf>
    <dxf>
      <font>
        <strike val="0"/>
        <color theme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microsoft.com/office/2022/11/relationships/FeaturePropertyBag" Target="featurePropertyBag/featurePropertyBag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335281</xdr:colOff>
      <xdr:row>8</xdr:row>
      <xdr:rowOff>73433</xdr:rowOff>
    </xdr:from>
    <xdr:to>
      <xdr:col>8</xdr:col>
      <xdr:colOff>266700</xdr:colOff>
      <xdr:row>10</xdr:row>
      <xdr:rowOff>96657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D2BC7C3-C187-34BF-6381-7386D8783F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11" b="7150"/>
        <a:stretch>
          <a:fillRect/>
        </a:stretch>
      </xdr:blipFill>
      <xdr:spPr>
        <a:xfrm>
          <a:off x="440056" y="3026183"/>
          <a:ext cx="4903469" cy="40422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2</xdr:col>
      <xdr:colOff>535305</xdr:colOff>
      <xdr:row>5</xdr:row>
      <xdr:rowOff>69272</xdr:rowOff>
    </xdr:from>
    <xdr:to>
      <xdr:col>4</xdr:col>
      <xdr:colOff>216477</xdr:colOff>
      <xdr:row>8</xdr:row>
      <xdr:rowOff>173355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A56FC72-8229-8FB7-B6E0-6A8CAE882BCE}"/>
            </a:ext>
          </a:extLst>
        </xdr:cNvPr>
        <xdr:cNvCxnSpPr/>
      </xdr:nvCxnSpPr>
      <xdr:spPr>
        <a:xfrm flipH="1">
          <a:off x="1401214" y="1757795"/>
          <a:ext cx="1205172" cy="675583"/>
        </a:xfrm>
        <a:prstGeom prst="straightConnector1">
          <a:avLst/>
        </a:prstGeom>
        <a:ln>
          <a:tailEnd type="triangle" w="lg" len="lg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283845</xdr:colOff>
      <xdr:row>5</xdr:row>
      <xdr:rowOff>60613</xdr:rowOff>
    </xdr:from>
    <xdr:to>
      <xdr:col>4</xdr:col>
      <xdr:colOff>233796</xdr:colOff>
      <xdr:row>9</xdr:row>
      <xdr:rowOff>17145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155C419A-5543-B47C-1C51-3C238F0E9E81}"/>
            </a:ext>
          </a:extLst>
        </xdr:cNvPr>
        <xdr:cNvCxnSpPr/>
      </xdr:nvCxnSpPr>
      <xdr:spPr>
        <a:xfrm flipH="1">
          <a:off x="1911754" y="1749136"/>
          <a:ext cx="711951" cy="718532"/>
        </a:xfrm>
        <a:prstGeom prst="straightConnector1">
          <a:avLst/>
        </a:prstGeom>
        <a:ln>
          <a:tailEnd type="triangle" w="lg" len="lg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233796</xdr:colOff>
      <xdr:row>5</xdr:row>
      <xdr:rowOff>77932</xdr:rowOff>
    </xdr:from>
    <xdr:to>
      <xdr:col>6</xdr:col>
      <xdr:colOff>476250</xdr:colOff>
      <xdr:row>8</xdr:row>
      <xdr:rowOff>171450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9DB9F576-41A5-FE4A-4207-BBE92FF6D43D}"/>
            </a:ext>
          </a:extLst>
        </xdr:cNvPr>
        <xdr:cNvCxnSpPr/>
      </xdr:nvCxnSpPr>
      <xdr:spPr>
        <a:xfrm>
          <a:off x="2623705" y="1766455"/>
          <a:ext cx="1835727" cy="665018"/>
        </a:xfrm>
        <a:prstGeom prst="straightConnector1">
          <a:avLst/>
        </a:prstGeom>
        <a:ln>
          <a:tailEnd type="triangle" w="lg" len="lg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233796</xdr:colOff>
      <xdr:row>5</xdr:row>
      <xdr:rowOff>69272</xdr:rowOff>
    </xdr:from>
    <xdr:to>
      <xdr:col>5</xdr:col>
      <xdr:colOff>636270</xdr:colOff>
      <xdr:row>9</xdr:row>
      <xdr:rowOff>49530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98FE19A0-FB15-9D82-B167-E943BF81505C}"/>
            </a:ext>
          </a:extLst>
        </xdr:cNvPr>
        <xdr:cNvCxnSpPr/>
      </xdr:nvCxnSpPr>
      <xdr:spPr>
        <a:xfrm>
          <a:off x="2623705" y="1757795"/>
          <a:ext cx="1233747" cy="742258"/>
        </a:xfrm>
        <a:prstGeom prst="straightConnector1">
          <a:avLst/>
        </a:prstGeom>
        <a:ln>
          <a:tailEnd type="triangle" w="lg" len="lg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258535</xdr:colOff>
      <xdr:row>5</xdr:row>
      <xdr:rowOff>81643</xdr:rowOff>
    </xdr:from>
    <xdr:to>
      <xdr:col>7</xdr:col>
      <xdr:colOff>304800</xdr:colOff>
      <xdr:row>8</xdr:row>
      <xdr:rowOff>180975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93305132-83E1-0403-C6D3-80FE7D1D1782}"/>
            </a:ext>
          </a:extLst>
        </xdr:cNvPr>
        <xdr:cNvCxnSpPr/>
      </xdr:nvCxnSpPr>
      <xdr:spPr>
        <a:xfrm>
          <a:off x="2646589" y="1068161"/>
          <a:ext cx="2400300" cy="670832"/>
        </a:xfrm>
        <a:prstGeom prst="straightConnector1">
          <a:avLst/>
        </a:prstGeom>
        <a:ln>
          <a:tailEnd type="triangle" w="lg" len="lg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43296</xdr:colOff>
      <xdr:row>23</xdr:row>
      <xdr:rowOff>69272</xdr:rowOff>
    </xdr:from>
    <xdr:to>
      <xdr:col>8</xdr:col>
      <xdr:colOff>162886</xdr:colOff>
      <xdr:row>26</xdr:row>
      <xdr:rowOff>134228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2BB3A0BA-D77D-EDF4-3850-5599A606FA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2" t="9314" r="1373" b="37598"/>
        <a:stretch>
          <a:fillRect/>
        </a:stretch>
      </xdr:blipFill>
      <xdr:spPr>
        <a:xfrm>
          <a:off x="152153" y="5082143"/>
          <a:ext cx="5192333" cy="62012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3</xdr:col>
      <xdr:colOff>522514</xdr:colOff>
      <xdr:row>21</xdr:row>
      <xdr:rowOff>185057</xdr:rowOff>
    </xdr:from>
    <xdr:to>
      <xdr:col>3</xdr:col>
      <xdr:colOff>731594</xdr:colOff>
      <xdr:row>24</xdr:row>
      <xdr:rowOff>121202</xdr:rowOff>
    </xdr:to>
    <xdr:cxnSp macro="">
      <xdr:nvCxnSpPr>
        <xdr:cNvPr id="52" name="Connecteur droit avec flèche 51">
          <a:extLst>
            <a:ext uri="{FF2B5EF4-FFF2-40B4-BE49-F238E27FC236}">
              <a16:creationId xmlns:a16="http://schemas.microsoft.com/office/drawing/2014/main" id="{40BEFDB4-CED9-20E4-D3CB-E662D166F589}"/>
            </a:ext>
          </a:extLst>
        </xdr:cNvPr>
        <xdr:cNvCxnSpPr/>
      </xdr:nvCxnSpPr>
      <xdr:spPr>
        <a:xfrm>
          <a:off x="1670957" y="4626428"/>
          <a:ext cx="209080" cy="692703"/>
        </a:xfrm>
        <a:prstGeom prst="straightConnector1">
          <a:avLst/>
        </a:prstGeom>
        <a:ln>
          <a:tailEnd type="triangle" w="lg" len="lg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624447</xdr:colOff>
      <xdr:row>24</xdr:row>
      <xdr:rowOff>127906</xdr:rowOff>
    </xdr:from>
    <xdr:to>
      <xdr:col>4</xdr:col>
      <xdr:colOff>261257</xdr:colOff>
      <xdr:row>26</xdr:row>
      <xdr:rowOff>21771</xdr:rowOff>
    </xdr:to>
    <xdr:sp macro="" textlink="">
      <xdr:nvSpPr>
        <xdr:cNvPr id="54" name="Ellipse 53">
          <a:extLst>
            <a:ext uri="{FF2B5EF4-FFF2-40B4-BE49-F238E27FC236}">
              <a16:creationId xmlns:a16="http://schemas.microsoft.com/office/drawing/2014/main" id="{DF7449C9-54AF-DD6B-B5FA-7D0ACDB8A38A}"/>
            </a:ext>
          </a:extLst>
        </xdr:cNvPr>
        <xdr:cNvSpPr/>
      </xdr:nvSpPr>
      <xdr:spPr>
        <a:xfrm>
          <a:off x="1772890" y="5325835"/>
          <a:ext cx="431467" cy="263979"/>
        </a:xfrm>
        <a:prstGeom prst="ellipse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 editAs="oneCell">
    <xdr:from>
      <xdr:col>3</xdr:col>
      <xdr:colOff>117765</xdr:colOff>
      <xdr:row>29</xdr:row>
      <xdr:rowOff>121228</xdr:rowOff>
    </xdr:from>
    <xdr:to>
      <xdr:col>6</xdr:col>
      <xdr:colOff>64864</xdr:colOff>
      <xdr:row>32</xdr:row>
      <xdr:rowOff>85205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37BB6403-4FD5-40D7-9864-4491CE22B6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73" t="21211" r="35364" b="7150"/>
        <a:stretch>
          <a:fillRect/>
        </a:stretch>
      </xdr:blipFill>
      <xdr:spPr>
        <a:xfrm>
          <a:off x="1745674" y="8243455"/>
          <a:ext cx="2302372" cy="535477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3</xdr:col>
      <xdr:colOff>676448</xdr:colOff>
      <xdr:row>29</xdr:row>
      <xdr:rowOff>2424</xdr:rowOff>
    </xdr:from>
    <xdr:to>
      <xdr:col>4</xdr:col>
      <xdr:colOff>164523</xdr:colOff>
      <xdr:row>30</xdr:row>
      <xdr:rowOff>60614</xdr:rowOff>
    </xdr:to>
    <xdr:cxnSp macro="">
      <xdr:nvCxnSpPr>
        <xdr:cNvPr id="56" name="Connecteur droit avec flèche 55">
          <a:extLst>
            <a:ext uri="{FF2B5EF4-FFF2-40B4-BE49-F238E27FC236}">
              <a16:creationId xmlns:a16="http://schemas.microsoft.com/office/drawing/2014/main" id="{BFF55322-B3DB-4380-A615-A2629A823DF9}"/>
            </a:ext>
          </a:extLst>
        </xdr:cNvPr>
        <xdr:cNvCxnSpPr/>
      </xdr:nvCxnSpPr>
      <xdr:spPr>
        <a:xfrm>
          <a:off x="2304357" y="8124651"/>
          <a:ext cx="250075" cy="248690"/>
        </a:xfrm>
        <a:prstGeom prst="straightConnector1">
          <a:avLst/>
        </a:prstGeom>
        <a:ln>
          <a:tailEnd type="triangle" w="lg" len="lg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78896</xdr:colOff>
      <xdr:row>15</xdr:row>
      <xdr:rowOff>74838</xdr:rowOff>
    </xdr:from>
    <xdr:to>
      <xdr:col>5</xdr:col>
      <xdr:colOff>701187</xdr:colOff>
      <xdr:row>19</xdr:row>
      <xdr:rowOff>79065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61D12D-1325-9B1E-3645-3860AF7FA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1075" y="3292927"/>
          <a:ext cx="2214326" cy="766227"/>
        </a:xfrm>
        <a:prstGeom prst="rect">
          <a:avLst/>
        </a:prstGeom>
      </xdr:spPr>
    </xdr:pic>
    <xdr:clientData/>
  </xdr:twoCellAnchor>
  <xdr:twoCellAnchor editAs="oneCell">
    <xdr:from>
      <xdr:col>3</xdr:col>
      <xdr:colOff>34723</xdr:colOff>
      <xdr:row>16</xdr:row>
      <xdr:rowOff>148477</xdr:rowOff>
    </xdr:from>
    <xdr:to>
      <xdr:col>3</xdr:col>
      <xdr:colOff>305728</xdr:colOff>
      <xdr:row>18</xdr:row>
      <xdr:rowOff>12134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6C676C7A-4314-D458-E7D0-56FD58F3A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2344" b="98438" l="1758" r="98242">
                      <a14:foregroundMark x1="9180" y1="6055" x2="9180" y2="6055"/>
                      <a14:foregroundMark x1="4102" y1="5469" x2="4102" y2="5469"/>
                      <a14:foregroundMark x1="94922" y1="41406" x2="94922" y2="41406"/>
                      <a14:foregroundMark x1="1953" y1="2344" x2="1953" y2="2344"/>
                      <a14:foregroundMark x1="98047" y1="41406" x2="98047" y2="41406"/>
                      <a14:foregroundMark x1="41211" y1="92969" x2="41211" y2="92969"/>
                      <a14:foregroundMark x1="41211" y1="96875" x2="41211" y2="96875"/>
                      <a14:foregroundMark x1="87500" y1="98438" x2="87500" y2="98438"/>
                      <a14:foregroundMark x1="98242" y1="87695" x2="98242" y2="87695"/>
                      <a14:foregroundMark x1="47266" y1="42578" x2="47266" y2="42578"/>
                      <a14:foregroundMark x1="36914" y1="41211" x2="36914" y2="41211"/>
                      <a14:foregroundMark x1="18555" y1="24805" x2="30859" y2="34375"/>
                      <a14:foregroundMark x1="30859" y1="34375" x2="25586" y2="22070"/>
                      <a14:foregroundMark x1="23047" y1="27734" x2="31836" y2="37891"/>
                      <a14:foregroundMark x1="31836" y1="37891" x2="60156" y2="41797"/>
                      <a14:foregroundMark x1="53516" y1="53320" x2="79102" y2="8007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50076" y="3543892"/>
          <a:ext cx="244657" cy="2710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3114261</xdr:colOff>
      <xdr:row>3</xdr:row>
      <xdr:rowOff>74543</xdr:rowOff>
    </xdr:from>
    <xdr:to>
      <xdr:col>1</xdr:col>
      <xdr:colOff>3776870</xdr:colOff>
      <xdr:row>3</xdr:row>
      <xdr:rowOff>331304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B9373063-8DDD-572B-BECE-164453B3265E}"/>
            </a:ext>
          </a:extLst>
        </xdr:cNvPr>
        <xdr:cNvSpPr/>
      </xdr:nvSpPr>
      <xdr:spPr>
        <a:xfrm>
          <a:off x="4812196" y="1126434"/>
          <a:ext cx="662609" cy="256761"/>
        </a:xfrm>
        <a:prstGeom prst="righ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C5CC3F-D63C-412B-9F28-4AEC101FA2AD}" name="Tableau2" displayName="Tableau2" ref="C1:C14" totalsRowShown="0">
  <autoFilter ref="C1:C14" xr:uid="{B4C5CC3F-D63C-412B-9F28-4AEC101FA2AD}"/>
  <tableColumns count="1">
    <tableColumn id="1" xr3:uid="{1467EC2A-3B5D-451C-82C4-CB4063C8A907}" name="Associations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D719148-5E5D-4679-B37D-71CED9717451}" name="Tableau3" displayName="Tableau3" ref="E1:E7" totalsRowShown="0">
  <autoFilter ref="E1:E7" xr:uid="{BD719148-5E5D-4679-B37D-71CED9717451}"/>
  <tableColumns count="1">
    <tableColumn id="1" xr3:uid="{6DEBD849-A3CC-4E7E-9361-9F76ED769B21}" name="Caisses métier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0AC16B6-7E2A-49D3-AB12-8F121AB64ECE}" name="Tableau4" displayName="Tableau4" ref="G1:G11" totalsRowShown="0">
  <autoFilter ref="G1:G11" xr:uid="{C0AC16B6-7E2A-49D3-AB12-8F121AB64ECE}"/>
  <tableColumns count="1">
    <tableColumn id="1" xr3:uid="{B1CF3022-CAAE-4728-94C6-A73332C157E1}" name="Secteur d'activi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stionnaire@cpso-ge.ch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3.v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2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3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9.vml"/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4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1.vml"/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5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3.vml"/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6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5.vml"/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7.vml"/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28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9.vml"/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29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1.vml"/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0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3.vml"/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31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5.vml"/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32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7.vml"/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33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9.vml"/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34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5FBB8-D414-4B7E-95D4-8A85B6038B64}">
  <sheetPr>
    <tabColor rgb="FFFFC000"/>
  </sheetPr>
  <dimension ref="A2:J58"/>
  <sheetViews>
    <sheetView tabSelected="1" zoomScale="140" zoomScaleNormal="140" workbookViewId="0">
      <selection activeCell="L60" sqref="L60"/>
    </sheetView>
  </sheetViews>
  <sheetFormatPr baseColWidth="10" defaultRowHeight="15" x14ac:dyDescent="0.25"/>
  <cols>
    <col min="1" max="1" width="1.5703125" customWidth="1"/>
    <col min="2" max="2" width="3.5703125" customWidth="1"/>
    <col min="5" max="5" width="12.42578125" customWidth="1"/>
  </cols>
  <sheetData>
    <row r="2" spans="1:9" ht="15.75" x14ac:dyDescent="0.25">
      <c r="A2" s="71" t="s">
        <v>180</v>
      </c>
      <c r="B2" s="72"/>
      <c r="C2" s="72"/>
      <c r="D2" s="72"/>
      <c r="E2" s="72"/>
      <c r="F2" s="72"/>
      <c r="G2" s="72"/>
      <c r="H2" s="72"/>
      <c r="I2" s="73"/>
    </row>
    <row r="4" spans="1:9" ht="27" customHeight="1" x14ac:dyDescent="0.25">
      <c r="A4" s="39" t="s">
        <v>182</v>
      </c>
      <c r="B4" s="76" t="s">
        <v>183</v>
      </c>
      <c r="C4" s="76"/>
      <c r="D4" s="76"/>
      <c r="E4" s="76"/>
      <c r="F4" s="76"/>
      <c r="G4" s="76"/>
      <c r="H4" s="76"/>
      <c r="I4" s="76"/>
    </row>
    <row r="5" spans="1:9" ht="5.25" customHeight="1" x14ac:dyDescent="0.25"/>
    <row r="13" spans="1:9" ht="27.75" customHeight="1" x14ac:dyDescent="0.25">
      <c r="A13" s="39" t="s">
        <v>182</v>
      </c>
      <c r="B13" s="76" t="s">
        <v>212</v>
      </c>
      <c r="C13" s="76"/>
      <c r="D13" s="76"/>
      <c r="E13" s="76"/>
      <c r="F13" s="76"/>
      <c r="G13" s="76"/>
      <c r="H13" s="76"/>
      <c r="I13" s="76"/>
    </row>
    <row r="14" spans="1:9" ht="27.75" customHeight="1" x14ac:dyDescent="0.25">
      <c r="B14" s="76" t="s">
        <v>189</v>
      </c>
      <c r="C14" s="76"/>
      <c r="D14" s="76"/>
      <c r="E14" s="76"/>
      <c r="F14" s="76"/>
      <c r="G14" s="76"/>
      <c r="H14" s="76"/>
      <c r="I14" s="76"/>
    </row>
    <row r="22" spans="1:9" ht="30.75" customHeight="1" x14ac:dyDescent="0.25">
      <c r="A22" s="39" t="s">
        <v>182</v>
      </c>
      <c r="B22" s="77" t="s">
        <v>184</v>
      </c>
      <c r="C22" s="77"/>
      <c r="D22" s="77"/>
      <c r="E22" s="77"/>
      <c r="F22" s="77"/>
      <c r="G22" s="77"/>
      <c r="H22" s="77"/>
      <c r="I22" s="77"/>
    </row>
    <row r="29" spans="1:9" ht="26.25" customHeight="1" x14ac:dyDescent="0.25">
      <c r="A29" s="39" t="s">
        <v>182</v>
      </c>
      <c r="B29" s="77" t="s">
        <v>185</v>
      </c>
      <c r="C29" s="77"/>
      <c r="D29" s="77"/>
      <c r="E29" s="77"/>
      <c r="F29" s="77"/>
      <c r="G29" s="77"/>
      <c r="H29" s="77"/>
      <c r="I29" s="77"/>
    </row>
    <row r="34" spans="1:10" ht="24.75" customHeight="1" x14ac:dyDescent="0.25">
      <c r="A34" s="39" t="s">
        <v>182</v>
      </c>
      <c r="B34" s="77" t="s">
        <v>210</v>
      </c>
      <c r="C34" s="77"/>
      <c r="D34" s="77"/>
      <c r="E34" s="77"/>
      <c r="F34" s="77"/>
      <c r="G34" s="77"/>
      <c r="H34" s="77"/>
      <c r="I34" s="77"/>
    </row>
    <row r="38" spans="1:10" ht="15" customHeight="1" x14ac:dyDescent="0.25">
      <c r="A38" s="39" t="s">
        <v>182</v>
      </c>
      <c r="B38" s="4" t="s">
        <v>191</v>
      </c>
      <c r="F38" s="40" t="s">
        <v>181</v>
      </c>
    </row>
    <row r="39" spans="1:10" ht="15.75" customHeight="1" x14ac:dyDescent="0.3">
      <c r="B39" s="4" t="s">
        <v>186</v>
      </c>
    </row>
    <row r="42" spans="1:10" x14ac:dyDescent="0.25">
      <c r="A42" s="78" t="s">
        <v>188</v>
      </c>
      <c r="B42" s="79"/>
      <c r="C42" s="79"/>
      <c r="D42" s="79"/>
      <c r="E42" s="79"/>
      <c r="F42" s="79"/>
      <c r="G42" s="79"/>
      <c r="H42" s="79"/>
      <c r="I42" s="80"/>
      <c r="J42" s="42"/>
    </row>
    <row r="44" spans="1:10" x14ac:dyDescent="0.25">
      <c r="B44" s="41" t="s">
        <v>190</v>
      </c>
      <c r="C44" s="74" t="s">
        <v>213</v>
      </c>
      <c r="D44" s="74"/>
      <c r="E44" s="74"/>
      <c r="F44" s="74"/>
      <c r="G44" s="74"/>
      <c r="H44" s="74"/>
      <c r="I44" s="74"/>
    </row>
    <row r="45" spans="1:10" x14ac:dyDescent="0.25">
      <c r="C45" s="70"/>
      <c r="D45" s="70"/>
      <c r="E45" s="70"/>
      <c r="F45" s="70"/>
      <c r="G45" s="70"/>
      <c r="H45" s="70"/>
      <c r="I45" s="70"/>
    </row>
    <row r="46" spans="1:10" ht="42" customHeight="1" x14ac:dyDescent="0.25">
      <c r="B46" s="43" t="s">
        <v>193</v>
      </c>
      <c r="C46" s="75" t="s">
        <v>218</v>
      </c>
      <c r="D46" s="75"/>
      <c r="E46" s="75"/>
      <c r="F46" s="75"/>
      <c r="G46" s="75"/>
      <c r="H46" s="75"/>
      <c r="I46" s="75"/>
    </row>
    <row r="47" spans="1:10" x14ac:dyDescent="0.25">
      <c r="C47" s="70"/>
      <c r="D47" s="70"/>
      <c r="E47" s="70"/>
      <c r="F47" s="70"/>
      <c r="G47" s="70"/>
      <c r="H47" s="70"/>
      <c r="I47" s="70"/>
    </row>
    <row r="48" spans="1:10" ht="51.75" customHeight="1" x14ac:dyDescent="0.25">
      <c r="B48" s="43" t="s">
        <v>194</v>
      </c>
      <c r="C48" s="75" t="s">
        <v>217</v>
      </c>
      <c r="D48" s="75"/>
      <c r="E48" s="75"/>
      <c r="F48" s="75"/>
      <c r="G48" s="75"/>
      <c r="H48" s="75"/>
      <c r="I48" s="75"/>
    </row>
    <row r="49" spans="2:9" x14ac:dyDescent="0.25">
      <c r="C49" s="70"/>
      <c r="D49" s="70"/>
      <c r="E49" s="70"/>
      <c r="F49" s="70"/>
      <c r="G49" s="70"/>
      <c r="H49" s="70"/>
      <c r="I49" s="70"/>
    </row>
    <row r="50" spans="2:9" x14ac:dyDescent="0.25">
      <c r="B50" s="43" t="s">
        <v>196</v>
      </c>
      <c r="C50" s="75" t="s">
        <v>195</v>
      </c>
      <c r="D50" s="75"/>
      <c r="E50" s="75"/>
      <c r="F50" s="75"/>
      <c r="G50" s="75"/>
      <c r="H50" s="75"/>
      <c r="I50" s="75"/>
    </row>
    <row r="51" spans="2:9" x14ac:dyDescent="0.25">
      <c r="C51" s="70"/>
      <c r="D51" s="70"/>
      <c r="E51" s="70"/>
      <c r="F51" s="70"/>
      <c r="G51" s="70"/>
      <c r="H51" s="70"/>
      <c r="I51" s="70"/>
    </row>
    <row r="52" spans="2:9" ht="54" customHeight="1" x14ac:dyDescent="0.25">
      <c r="B52" s="43" t="s">
        <v>199</v>
      </c>
      <c r="C52" s="75" t="s">
        <v>198</v>
      </c>
      <c r="D52" s="75"/>
      <c r="E52" s="75"/>
      <c r="F52" s="75"/>
      <c r="G52" s="75"/>
      <c r="H52" s="75"/>
      <c r="I52" s="75"/>
    </row>
    <row r="53" spans="2:9" x14ac:dyDescent="0.25">
      <c r="C53" s="75" t="s">
        <v>200</v>
      </c>
      <c r="D53" s="75"/>
      <c r="E53" s="75"/>
      <c r="F53" s="75"/>
      <c r="G53" s="75"/>
      <c r="H53" s="75"/>
      <c r="I53" s="75"/>
    </row>
    <row r="54" spans="2:9" x14ac:dyDescent="0.25">
      <c r="C54" s="70"/>
      <c r="D54" s="70"/>
      <c r="E54" s="70"/>
      <c r="F54" s="70"/>
      <c r="G54" s="70"/>
      <c r="H54" s="70"/>
      <c r="I54" s="70"/>
    </row>
    <row r="55" spans="2:9" ht="29.25" customHeight="1" x14ac:dyDescent="0.25">
      <c r="B55" s="43" t="s">
        <v>204</v>
      </c>
      <c r="C55" s="75" t="s">
        <v>203</v>
      </c>
      <c r="D55" s="75"/>
      <c r="E55" s="75"/>
      <c r="F55" s="75"/>
      <c r="G55" s="75"/>
      <c r="H55" s="75"/>
      <c r="I55" s="75"/>
    </row>
    <row r="56" spans="2:9" x14ac:dyDescent="0.25">
      <c r="C56" s="70"/>
      <c r="D56" s="70"/>
      <c r="E56" s="70"/>
      <c r="F56" s="70"/>
      <c r="G56" s="70"/>
      <c r="H56" s="70"/>
      <c r="I56" s="70"/>
    </row>
    <row r="57" spans="2:9" ht="69.75" customHeight="1" x14ac:dyDescent="0.25">
      <c r="B57" s="43" t="s">
        <v>207</v>
      </c>
      <c r="C57" s="75" t="s">
        <v>206</v>
      </c>
      <c r="D57" s="75"/>
      <c r="E57" s="75"/>
      <c r="F57" s="75"/>
      <c r="G57" s="75"/>
      <c r="H57" s="75"/>
      <c r="I57" s="75"/>
    </row>
    <row r="58" spans="2:9" x14ac:dyDescent="0.25">
      <c r="C58" s="75" t="s">
        <v>200</v>
      </c>
      <c r="D58" s="75"/>
      <c r="E58" s="75"/>
      <c r="F58" s="75"/>
      <c r="G58" s="75"/>
      <c r="H58" s="75"/>
      <c r="I58" s="75"/>
    </row>
  </sheetData>
  <sheetProtection algorithmName="SHA-512" hashValue="Z35w6jejCqRW1imLlruAamkRmMdS4L4eArjThD+h/9uw95wIwuKwnwOw+7N++sdbNaDJr1WTlDA64K0X0ojjFA==" saltValue="w/Bu22tpbWCU1kjAhkY19A==" spinCount="100000" sheet="1" autoFilter="0"/>
  <mergeCells count="17">
    <mergeCell ref="C53:I53"/>
    <mergeCell ref="C55:I55"/>
    <mergeCell ref="C57:I57"/>
    <mergeCell ref="C58:I58"/>
    <mergeCell ref="A2:I2"/>
    <mergeCell ref="C44:I44"/>
    <mergeCell ref="C46:I46"/>
    <mergeCell ref="C48:I48"/>
    <mergeCell ref="C52:I52"/>
    <mergeCell ref="C50:I50"/>
    <mergeCell ref="B4:I4"/>
    <mergeCell ref="B13:I13"/>
    <mergeCell ref="B14:I14"/>
    <mergeCell ref="B22:I22"/>
    <mergeCell ref="B29:I29"/>
    <mergeCell ref="B34:I34"/>
    <mergeCell ref="A42:I42"/>
  </mergeCells>
  <hyperlinks>
    <hyperlink ref="F38" r:id="rId1" xr:uid="{5885A180-0B61-4343-A1A7-673EC53B7B8C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2"/>
  <headerFooter>
    <oddHeader>&amp;L&amp;G</oddHeader>
    <oddFooter>&amp;L&amp;G</oddFooter>
  </headerFooter>
  <rowBreaks count="1" manualBreakCount="1">
    <brk id="39" max="16383" man="1"/>
  </rowBreaks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1EDD3-73CF-458D-AE7E-668EFAD26FE4}">
  <dimension ref="A1:H43"/>
  <sheetViews>
    <sheetView workbookViewId="0">
      <selection activeCell="E19" sqref="E19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161" priority="4">
      <formula>$H$16="non"</formula>
    </cfRule>
  </conditionalFormatting>
  <conditionalFormatting sqref="B19:E19 G19:H19">
    <cfRule type="expression" dxfId="160" priority="2">
      <formula>$H$16="non"</formula>
    </cfRule>
  </conditionalFormatting>
  <conditionalFormatting sqref="B19:E28 G19:H28">
    <cfRule type="expression" dxfId="159" priority="1">
      <formula>$H$16="oui"</formula>
    </cfRule>
  </conditionalFormatting>
  <conditionalFormatting sqref="G20:H28">
    <cfRule type="expression" dxfId="156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C0B799D3-2787-41C9-84E8-D7C54E53DB71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AF5A3E35-D936-46F5-AF71-E7E68252BBE9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90AD8AC7-F601-4455-B785-86E03A7EE349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F7BD90D4-5633-4237-A656-C9B13AD429D8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8A3703F0-726E-4840-A4F6-EE4E5A61221B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EE24333D-283C-4E5B-AB86-FB6329E2FEA6}">
      <formula1>$H$16="oui"</formula1>
    </dataValidation>
    <dataValidation type="list" allowBlank="1" showInputMessage="1" showErrorMessage="1" sqref="H16" xr:uid="{E2A408A9-AC06-4969-9297-2AAB93B672AB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28815924-97AB-4F54-8897-2AAEE1D32FCD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6FEC2184-2722-4412-AF52-478F7AB41562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CFE8914B-4AFB-4B49-A550-00C143268B61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3BFF8925-1970-4BD0-8265-EB86D2960C06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0DF8933B-AA6B-4D8C-AF67-493E57F2BBF8}">
          <x14:formula1>
            <xm:f>Liste!$A$7:$A$8</xm:f>
          </x14:formula1>
          <xm:sqref>H8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43B9-C971-4199-925B-BC65C5455906}">
  <dimension ref="A1:H43"/>
  <sheetViews>
    <sheetView workbookViewId="0">
      <selection activeCell="E19" sqref="E19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155" priority="4">
      <formula>$H$16="non"</formula>
    </cfRule>
  </conditionalFormatting>
  <conditionalFormatting sqref="B19:E19 G19:H19">
    <cfRule type="expression" dxfId="154" priority="2">
      <formula>$H$16="non"</formula>
    </cfRule>
  </conditionalFormatting>
  <conditionalFormatting sqref="B19:E28 G19:H28">
    <cfRule type="expression" dxfId="153" priority="1">
      <formula>$H$16="oui"</formula>
    </cfRule>
  </conditionalFormatting>
  <conditionalFormatting sqref="G20:H28">
    <cfRule type="expression" dxfId="150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449F1EE8-8683-48D0-AA92-BA9E6E9CE20E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5BA13C61-4D9B-47E7-9BE0-5B07899F6C53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05F24E4E-4324-452E-BEE6-5179B9970D43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3C8043D3-981F-47F3-AE90-54E93957AD14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6645293F-34BE-4D90-98B5-BF7E1D874907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16BF704A-D3AB-4924-A85B-E27FED133F17}">
      <formula1>$H$16="oui"</formula1>
    </dataValidation>
    <dataValidation type="list" allowBlank="1" showInputMessage="1" showErrorMessage="1" sqref="H16" xr:uid="{2A5D1A91-3702-4A4B-8604-5B474DE430B3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E81E2568-FE35-404A-BC9A-4708ECE4E4A1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4A8E6ACA-69AF-4BAE-90E9-65C8AD3CDA89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38D5DFD6-1037-4B78-8B94-3AF3EA6E3BF3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BD0D5460-9840-4AC3-A829-49CD00F5CB33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E4704B82-B7D9-4198-8B89-CDFFA09769D4}">
          <x14:formula1>
            <xm:f>Liste!$A$7:$A$8</xm:f>
          </x14:formula1>
          <xm:sqref>H8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970E1-5A0F-4C1E-AB4C-3720488804D9}">
  <dimension ref="A1:H43"/>
  <sheetViews>
    <sheetView workbookViewId="0">
      <selection activeCell="E19" sqref="E19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149" priority="4">
      <formula>$H$16="non"</formula>
    </cfRule>
  </conditionalFormatting>
  <conditionalFormatting sqref="B19:E19 G19:H19">
    <cfRule type="expression" dxfId="148" priority="2">
      <formula>$H$16="non"</formula>
    </cfRule>
  </conditionalFormatting>
  <conditionalFormatting sqref="B19:E28 G19:H28">
    <cfRule type="expression" dxfId="147" priority="1">
      <formula>$H$16="oui"</formula>
    </cfRule>
  </conditionalFormatting>
  <conditionalFormatting sqref="G20:H28">
    <cfRule type="expression" dxfId="144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D7184A7B-E93C-4269-8493-D486EB9768A7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4DB7D45D-DF67-44D7-AB76-7EF227C00426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9998B3C7-E913-4A21-846A-FDAAFCD31CB8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89FEE41E-6151-4D54-BB97-E39614212E9F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216B5112-4B0D-41EA-9FC1-A9C5854EA1C5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8589982D-9738-4453-BE8E-417D07CCFBE3}">
      <formula1>$H$16="oui"</formula1>
    </dataValidation>
    <dataValidation type="list" allowBlank="1" showInputMessage="1" showErrorMessage="1" sqref="H16" xr:uid="{5438429F-E4E9-4B02-BFEB-14913109DC79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D7BC1F2F-8F0A-418B-B078-4DA3C27EF65E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11563412-F6A3-41B8-ADFC-278E9616FA31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7D6B803F-D8D2-466D-BA88-2B5EC422E646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6C7DC147-9DDA-442E-9F47-D279A5660DFE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995DB597-44DA-4620-A339-69871E2D64F5}">
          <x14:formula1>
            <xm:f>Liste!$A$7:$A$8</xm:f>
          </x14:formula1>
          <xm:sqref>H8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A3033-7030-4F20-AED5-C1F2F589BBCF}">
  <dimension ref="A1:H43"/>
  <sheetViews>
    <sheetView workbookViewId="0">
      <selection activeCell="E19" sqref="E19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143" priority="4">
      <formula>$H$16="non"</formula>
    </cfRule>
  </conditionalFormatting>
  <conditionalFormatting sqref="B19:E19 G19:H19">
    <cfRule type="expression" dxfId="142" priority="2">
      <formula>$H$16="non"</formula>
    </cfRule>
  </conditionalFormatting>
  <conditionalFormatting sqref="B19:E28 G19:H28">
    <cfRule type="expression" dxfId="141" priority="1">
      <formula>$H$16="oui"</formula>
    </cfRule>
  </conditionalFormatting>
  <conditionalFormatting sqref="G20:H28">
    <cfRule type="expression" dxfId="138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FE654518-998A-44E5-B20D-0EA61B222651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DFBE178A-E20D-435F-AEF5-4BAA8116653F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A5A9A70E-D2DA-446C-B940-959EF4E6AE11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9B2314C3-E489-4ECD-8CD0-1C45E39B4093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F279F286-60D9-4B25-9AE3-5245894348ED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7207DD26-3849-4A36-9DC7-A4A8D27161A4}">
      <formula1>$H$16="oui"</formula1>
    </dataValidation>
    <dataValidation type="list" allowBlank="1" showInputMessage="1" showErrorMessage="1" sqref="H16" xr:uid="{81E5FCC6-7F5F-4645-A379-C84BA511FBBC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AE34A436-C50F-4DAB-86D1-CBE68D98D88F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D41C60D6-7A06-49DC-B579-905C5974BFAC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9810D85A-DA3B-41A6-BA8F-9AAD967BC147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FB54BB69-1EE1-4B50-916B-8362536A8EEE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FCED6239-9760-4E21-B726-27DCAF90680D}">
          <x14:formula1>
            <xm:f>Liste!$A$7:$A$8</xm:f>
          </x14:formula1>
          <xm:sqref>H8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932D-F012-45C8-86F5-A5DFB2E40F17}">
  <dimension ref="A1:H43"/>
  <sheetViews>
    <sheetView workbookViewId="0">
      <selection activeCell="E19" sqref="E19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137" priority="4">
      <formula>$H$16="non"</formula>
    </cfRule>
  </conditionalFormatting>
  <conditionalFormatting sqref="B19:E19 G19:H19">
    <cfRule type="expression" dxfId="136" priority="2">
      <formula>$H$16="non"</formula>
    </cfRule>
  </conditionalFormatting>
  <conditionalFormatting sqref="B19:E28 G19:H28">
    <cfRule type="expression" dxfId="135" priority="1">
      <formula>$H$16="oui"</formula>
    </cfRule>
  </conditionalFormatting>
  <conditionalFormatting sqref="G20:H28">
    <cfRule type="expression" dxfId="132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8AAC0689-34A3-406E-B105-5DA86B6883E5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C1BBF7E1-566B-4912-95A7-20AB612572C0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2F4BA84E-D477-413E-A9E4-0B95148E1A8E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91217D37-96DF-4E6A-973F-C7E953826F29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4F7B13A6-E4CA-4111-AA4F-308912583860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5560D57C-4327-43ED-AF94-453C93D98540}">
      <formula1>$H$16="oui"</formula1>
    </dataValidation>
    <dataValidation type="list" allowBlank="1" showInputMessage="1" showErrorMessage="1" sqref="H16" xr:uid="{F6E3217D-B83E-4EAF-A7BD-A524F714C539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7409E93F-EF17-40C4-9E63-FCBA667CDB3C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D2D57411-50DB-4205-98D7-1C46A6FF14CB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2696ACAB-9CD1-4D97-B871-87091A26BC30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ED0D2F72-8E25-438C-A2DB-CE931D2F113B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EA3857F0-4C48-4775-A123-7A3817529C8E}">
          <x14:formula1>
            <xm:f>Liste!$A$7:$A$8</xm:f>
          </x14:formula1>
          <xm:sqref>H8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6D025-3B8A-422F-91DC-FC87A30E8872}">
  <dimension ref="A1:H43"/>
  <sheetViews>
    <sheetView workbookViewId="0">
      <selection activeCell="E19" sqref="E19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131" priority="4">
      <formula>$H$16="non"</formula>
    </cfRule>
  </conditionalFormatting>
  <conditionalFormatting sqref="B19:E19 G19:H19">
    <cfRule type="expression" dxfId="130" priority="2">
      <formula>$H$16="non"</formula>
    </cfRule>
  </conditionalFormatting>
  <conditionalFormatting sqref="B19:E28 G19:H28">
    <cfRule type="expression" dxfId="129" priority="1">
      <formula>$H$16="oui"</formula>
    </cfRule>
  </conditionalFormatting>
  <conditionalFormatting sqref="G20:H28">
    <cfRule type="expression" dxfId="126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752AFBE7-1E37-436C-A0B1-17630453705D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E5FC31BC-206C-42AB-ABF9-7CAE738F8397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CE12A78A-B237-4653-AC85-FE505FA4EE06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A048B783-6030-4F75-978B-40A86E7C8479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9C3F9B00-85B7-43ED-80BB-23689FA1E20A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4E437341-5DFA-4A9C-BE5F-63E1ADAE2C50}">
      <formula1>$H$16="oui"</formula1>
    </dataValidation>
    <dataValidation type="list" allowBlank="1" showInputMessage="1" showErrorMessage="1" sqref="H16" xr:uid="{C4EFD063-A9D3-439E-9628-253173003C97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23FBD34B-3FA1-4DAA-BC54-FBFB848F6158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401F7F6E-1501-45BA-B56C-5D5F504EBC22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C0D1AFE2-480D-46F3-9FB6-C2BC221107B5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2760EC32-E4D3-4E65-8404-75CCEE7533CA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E986DC3A-AACA-4B0E-870B-4EFA2715DD1C}">
          <x14:formula1>
            <xm:f>Liste!$A$7:$A$8</xm:f>
          </x14:formula1>
          <xm:sqref>H8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8508-D969-4E47-AAB7-A8D9E7EEA51E}">
  <dimension ref="A1:H43"/>
  <sheetViews>
    <sheetView workbookViewId="0">
      <selection activeCell="E19" sqref="E19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125" priority="4">
      <formula>$H$16="non"</formula>
    </cfRule>
  </conditionalFormatting>
  <conditionalFormatting sqref="B19:E19 G19:H19">
    <cfRule type="expression" dxfId="124" priority="2">
      <formula>$H$16="non"</formula>
    </cfRule>
  </conditionalFormatting>
  <conditionalFormatting sqref="B19:E28 G19:H28">
    <cfRule type="expression" dxfId="123" priority="1">
      <formula>$H$16="oui"</formula>
    </cfRule>
  </conditionalFormatting>
  <conditionalFormatting sqref="G20:H28">
    <cfRule type="expression" dxfId="120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F40BEE2C-05FB-4196-8380-3234B757399C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30C3F88E-A68C-431D-A6AA-BC75F9290AA3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030FC3DE-A4B1-4C0F-8ED2-41D5630AC316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1FDF8563-B55B-4435-A573-2303347B2813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A5772361-6FC5-47B0-B049-B5257C76D7F2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488BE0C5-03B5-43A5-9B4E-CD508813A0AA}">
      <formula1>$H$16="oui"</formula1>
    </dataValidation>
    <dataValidation type="list" allowBlank="1" showInputMessage="1" showErrorMessage="1" sqref="H16" xr:uid="{AC23C9DC-02E1-4534-B3C4-40EDDE46DA5C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784DBD82-40C0-4AFC-9001-CA179F9ABDCA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A979CECE-91FC-4527-80FE-BCD2B0153859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44404F0D-2537-4D5D-9504-11A62AF4F9CA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EECB7A9F-5F0D-4464-9570-1FF614391B4F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7B92E80E-B867-4C27-B32D-60FCBDD9B002}">
          <x14:formula1>
            <xm:f>Liste!$A$7:$A$8</xm:f>
          </x14:formula1>
          <xm:sqref>H8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9B1E7-0E73-4856-B893-DCE8F44649D2}">
  <dimension ref="A1:H43"/>
  <sheetViews>
    <sheetView workbookViewId="0">
      <selection activeCell="E19" sqref="E19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119" priority="4">
      <formula>$H$16="non"</formula>
    </cfRule>
  </conditionalFormatting>
  <conditionalFormatting sqref="B19:E19 G19:H19">
    <cfRule type="expression" dxfId="118" priority="2">
      <formula>$H$16="non"</formula>
    </cfRule>
  </conditionalFormatting>
  <conditionalFormatting sqref="B19:E28 G19:H28">
    <cfRule type="expression" dxfId="117" priority="1">
      <formula>$H$16="oui"</formula>
    </cfRule>
  </conditionalFormatting>
  <conditionalFormatting sqref="G20:H28">
    <cfRule type="expression" dxfId="114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23451DA0-AB37-4771-BC78-21F58B534573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DEB386DF-0A27-4874-9E26-66F07D1F061F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A86DAEFC-202A-4B23-9997-AA9FBA69E336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DF435CEC-3763-47FF-8A5F-592173F26CC6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C56E3AB5-7210-4BA1-A430-01F57055D46A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D47AA7D4-8F75-4F54-B3CF-583B8DE80AB7}">
      <formula1>$H$16="oui"</formula1>
    </dataValidation>
    <dataValidation type="list" allowBlank="1" showInputMessage="1" showErrorMessage="1" sqref="H16" xr:uid="{7907340C-AA0E-4E19-AE17-C9B2096E7C61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FDA86F37-E91F-437C-9E04-FEE4E88B7B7B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2AAA0D13-64C1-4245-A885-CE4F9D24E670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0CC64FDE-0F78-4CC8-999B-BDA19E55EAD2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EB910843-B54A-4E56-84B9-752B59F4FE4D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777C47C0-DBF9-43F4-AE1F-DC45C9892B6F}">
          <x14:formula1>
            <xm:f>Liste!$A$7:$A$8</xm:f>
          </x14:formula1>
          <xm:sqref>H8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E20E4-B698-488D-8EC1-1A83A3FB9A36}">
  <dimension ref="A1:H43"/>
  <sheetViews>
    <sheetView workbookViewId="0">
      <selection activeCell="E19" sqref="E19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113" priority="4">
      <formula>$H$16="non"</formula>
    </cfRule>
  </conditionalFormatting>
  <conditionalFormatting sqref="B19:E19 G19:H19">
    <cfRule type="expression" dxfId="112" priority="2">
      <formula>$H$16="non"</formula>
    </cfRule>
  </conditionalFormatting>
  <conditionalFormatting sqref="B19:E28 G19:H28">
    <cfRule type="expression" dxfId="111" priority="1">
      <formula>$H$16="oui"</formula>
    </cfRule>
  </conditionalFormatting>
  <conditionalFormatting sqref="G20:H28">
    <cfRule type="expression" dxfId="108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FEFAA101-2B87-4C25-A9C3-1455030B1043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171C5F8C-3C63-4C3A-8329-E3EE27D52A71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FF51D5BB-BE40-4C9F-990B-5EE33402960A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2D1987E9-E634-420F-9250-566C14F2412A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6BBBA088-BA7E-4D33-AF67-1A3C24717388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315B8DAD-1D18-4ED2-83EB-447727174713}">
      <formula1>$H$16="oui"</formula1>
    </dataValidation>
    <dataValidation type="list" allowBlank="1" showInputMessage="1" showErrorMessage="1" sqref="H16" xr:uid="{40D73BB5-51F3-46F9-98E6-29C7C482EF8A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CDF6658D-E884-46BD-B16F-2355F8019C01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ADE4D510-1FEF-4853-A248-354DAFA68764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B5236D04-5C89-4FC7-A939-04AD3EEEAB15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25B2F631-4EFE-48BA-8A44-BD31B4A8A65E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1C122580-029D-4292-9614-557CF465D8A8}">
          <x14:formula1>
            <xm:f>Liste!$A$7:$A$8</xm:f>
          </x14:formula1>
          <xm:sqref>H8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37450-0202-4D58-878C-D3AC07CC9DBD}">
  <dimension ref="A1:H43"/>
  <sheetViews>
    <sheetView workbookViewId="0">
      <selection activeCell="E19" sqref="E19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107" priority="4">
      <formula>$H$16="non"</formula>
    </cfRule>
  </conditionalFormatting>
  <conditionalFormatting sqref="B19:E19 G19:H19">
    <cfRule type="expression" dxfId="106" priority="2">
      <formula>$H$16="non"</formula>
    </cfRule>
  </conditionalFormatting>
  <conditionalFormatting sqref="B19:E28 G19:H28">
    <cfRule type="expression" dxfId="105" priority="1">
      <formula>$H$16="oui"</formula>
    </cfRule>
  </conditionalFormatting>
  <conditionalFormatting sqref="G20:H28">
    <cfRule type="expression" dxfId="102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B803CA30-160B-4984-83DA-D703DDBE2CD1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0FD1E9D3-FD82-490E-A18F-1EB5AD4BDA0B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CC30C4E4-8FDB-4381-9E32-F2438A766C71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E10506E5-9ACD-41BB-8638-15EC7A25F2C9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717E3E83-36B7-4E9F-87C2-9EF747C5F839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B721C093-E5BB-4E3F-B327-EC685F4A7D4D}">
      <formula1>$H$16="oui"</formula1>
    </dataValidation>
    <dataValidation type="list" allowBlank="1" showInputMessage="1" showErrorMessage="1" sqref="H16" xr:uid="{5A31EF44-1E2C-462A-BE71-8E66990235EA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CD3B7A88-8BCF-4CE8-A169-1368466ADD59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92A3ECE7-A3F0-4DD3-A8C1-4D493E1A888E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47BECC51-ABA4-43EC-A6B8-D80FDE76C112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A1E750D3-5682-4B79-8F34-359348109245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4E13728A-8A55-463C-A06C-9ED58B3E7C40}">
          <x14:formula1>
            <xm:f>Liste!$A$7:$A$8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13618-D19C-4C4B-909A-7CB020376C65}">
  <dimension ref="A1:Z44"/>
  <sheetViews>
    <sheetView zoomScale="115" zoomScaleNormal="115" workbookViewId="0">
      <selection activeCell="B43" sqref="B43"/>
    </sheetView>
  </sheetViews>
  <sheetFormatPr baseColWidth="10" defaultRowHeight="15" x14ac:dyDescent="0.25"/>
  <cols>
    <col min="1" max="1" width="25.42578125" customWidth="1"/>
    <col min="2" max="2" width="58.5703125" customWidth="1"/>
    <col min="3" max="3" width="11.5703125" customWidth="1"/>
    <col min="4" max="4" width="33" style="53" customWidth="1"/>
    <col min="5" max="5" width="42.85546875" customWidth="1"/>
    <col min="6" max="6" width="29" customWidth="1"/>
    <col min="7" max="14" width="11.42578125" customWidth="1"/>
    <col min="15" max="15" width="11.85546875" customWidth="1"/>
    <col min="16" max="25" width="11.42578125" customWidth="1"/>
    <col min="26" max="26" width="4.42578125" bestFit="1" customWidth="1"/>
  </cols>
  <sheetData>
    <row r="1" spans="1:26" ht="36" customHeight="1" x14ac:dyDescent="0.35">
      <c r="A1" s="81" t="s">
        <v>0</v>
      </c>
      <c r="B1" s="81"/>
      <c r="C1" s="81"/>
      <c r="D1" s="52"/>
      <c r="O1" t="s">
        <v>216</v>
      </c>
      <c r="P1" s="69">
        <f>SUM('Travailleur (1):Travailleur (30)'!G29)</f>
        <v>0</v>
      </c>
    </row>
    <row r="2" spans="1:26" ht="5.25" customHeight="1" x14ac:dyDescent="0.25">
      <c r="Z2" s="68" t="s">
        <v>30</v>
      </c>
    </row>
    <row r="3" spans="1:26" ht="39" customHeight="1" x14ac:dyDescent="0.25">
      <c r="A3" s="84" t="s">
        <v>214</v>
      </c>
      <c r="B3" s="84"/>
      <c r="C3" s="84"/>
      <c r="Z3" s="68" t="s">
        <v>31</v>
      </c>
    </row>
    <row r="4" spans="1:26" ht="27" customHeight="1" x14ac:dyDescent="0.25">
      <c r="A4" s="33"/>
      <c r="B4" s="34" t="s">
        <v>209</v>
      </c>
      <c r="C4" s="35"/>
      <c r="D4" s="54" t="str">
        <f>IF(ISBLANK(C4),"remplir!","")</f>
        <v>remplir!</v>
      </c>
    </row>
    <row r="5" spans="1:26" ht="12.75" customHeight="1" x14ac:dyDescent="0.25">
      <c r="B5" s="1"/>
      <c r="C5" s="1"/>
    </row>
    <row r="6" spans="1:26" x14ac:dyDescent="0.25">
      <c r="A6" s="82" t="s">
        <v>69</v>
      </c>
      <c r="B6" s="82"/>
      <c r="C6" s="19"/>
      <c r="D6" s="54" t="str">
        <f>IF(ISBLANK(C6),"remplir!","")</f>
        <v>remplir!</v>
      </c>
    </row>
    <row r="7" spans="1:26" ht="6" customHeight="1" x14ac:dyDescent="0.25">
      <c r="A7" s="4"/>
      <c r="B7" s="4"/>
      <c r="C7" s="4"/>
      <c r="D7" s="54"/>
    </row>
    <row r="8" spans="1:26" x14ac:dyDescent="0.25">
      <c r="A8" s="83" t="s">
        <v>62</v>
      </c>
      <c r="B8" s="83"/>
      <c r="C8" s="19"/>
      <c r="D8" s="55" t="str">
        <f>IF(AND(ISBLANK(C8),C6="non"),"remplir!",IF(AND(C6="oui",C8="oui"),"Incohérence! Veuillez effacer la valeur",IF(C8="non","","")))</f>
        <v/>
      </c>
    </row>
    <row r="9" spans="1:26" ht="6" customHeight="1" x14ac:dyDescent="0.25">
      <c r="A9" s="4"/>
      <c r="B9" s="4"/>
      <c r="C9" s="4"/>
      <c r="D9" s="54"/>
    </row>
    <row r="10" spans="1:26" ht="12" customHeight="1" x14ac:dyDescent="0.25">
      <c r="A10" s="83" t="str">
        <f>IF(C8="oui","Souhaitez vous cotiser à la CPRA pour vous-même ?","")</f>
        <v/>
      </c>
      <c r="B10" s="83"/>
      <c r="C10" s="19"/>
      <c r="D10" s="55" t="str">
        <f>IF(AND(ISBLANK(C10),C8="oui"),"remplir!",IF(AND(C8&lt;&gt;"oui",C10&lt;&gt;""),"Incohérence! Veuillez effacer la valeur.",""))</f>
        <v/>
      </c>
    </row>
    <row r="11" spans="1:26" ht="6" customHeight="1" x14ac:dyDescent="0.25">
      <c r="A11" s="4"/>
      <c r="B11" s="4"/>
      <c r="C11" s="4"/>
      <c r="D11" s="54"/>
    </row>
    <row r="12" spans="1:26" ht="14.25" customHeight="1" x14ac:dyDescent="0.25">
      <c r="A12" s="4" t="s">
        <v>187</v>
      </c>
      <c r="B12" s="3"/>
      <c r="C12" s="19"/>
      <c r="D12" s="54" t="str">
        <f>IF(AND(C6="oui",ISBLANK(C12)),"remplir!","")</f>
        <v/>
      </c>
    </row>
    <row r="13" spans="1:26" ht="6" customHeight="1" x14ac:dyDescent="0.25">
      <c r="A13" s="4"/>
      <c r="B13" s="4"/>
      <c r="C13" s="4"/>
      <c r="D13" s="54"/>
    </row>
    <row r="14" spans="1:26" ht="12.75" customHeight="1" x14ac:dyDescent="0.25">
      <c r="A14" s="77" t="str">
        <f>IF(C12="oui","Si oui, auprès de laquelle*?","")</f>
        <v/>
      </c>
      <c r="B14" s="77"/>
      <c r="C14" s="20"/>
      <c r="D14" s="55" t="str">
        <f>IF(AND(ISBLANK(C14),C12="oui"),"remplir!",IF(AND(C12&lt;&gt;"oui",C14&lt;&gt;""),"Incohérence! Veuillez effacer la valeur",""))</f>
        <v/>
      </c>
    </row>
    <row r="15" spans="1:26" ht="5.25" customHeight="1" x14ac:dyDescent="0.25">
      <c r="A15" s="4"/>
      <c r="B15" s="4"/>
      <c r="C15" s="4"/>
      <c r="D15" s="54"/>
    </row>
    <row r="16" spans="1:26" ht="15" customHeight="1" x14ac:dyDescent="0.25">
      <c r="A16" s="4" t="str">
        <f>IF(C14="FAR (Gros Œuvre)", "Est-ce que votre personnel d'exploitation dans le SECOND OEUVRE cotise à la "&amp;C14&amp;" ?",IF(C14="RAMB (Métallurgie)","Est-ce que votre personnel d'exploitation dans le SECOND ŒUVRE cotise à la "&amp;C14&amp;" ?",""))</f>
        <v/>
      </c>
      <c r="B16" s="4"/>
      <c r="C16" s="21"/>
      <c r="D16" s="56" t="str">
        <f>IF(AND(C12="non",C16&lt;&gt;""),"Incohérence!Veuillez effacer la valeur.",IF(AND(ISBLANK(C16),OR(C14="RAMB (Métallurgie)",C14="FAR (Gros Œuvre)")),"remplir!",IF(AND(C12="non",C16&lt;&gt;""),"Incohérence! Veuillez effacer la valeur.","")))</f>
        <v/>
      </c>
    </row>
    <row r="17" spans="1:4" ht="6" customHeight="1" x14ac:dyDescent="0.25">
      <c r="A17" s="4"/>
      <c r="B17" s="4"/>
      <c r="C17" s="4"/>
      <c r="D17" s="54"/>
    </row>
    <row r="18" spans="1:4" ht="15" customHeight="1" x14ac:dyDescent="0.25">
      <c r="A18" s="4" t="s">
        <v>63</v>
      </c>
      <c r="B18" s="4"/>
      <c r="C18" s="21"/>
      <c r="D18" s="55" t="str">
        <f>IF(AND(C14&lt;&gt;"",ISBLANK(C18)),"remplir!",IF(AND(OR(C14="non",C14=""),C18="oui"),"Incohérence! Veuillez effacer la valeur.",""))</f>
        <v/>
      </c>
    </row>
    <row r="19" spans="1:4" ht="6" customHeight="1" x14ac:dyDescent="0.25">
      <c r="A19" s="4"/>
      <c r="B19" s="4"/>
      <c r="C19" s="4"/>
      <c r="D19" s="54"/>
    </row>
    <row r="20" spans="1:4" x14ac:dyDescent="0.25">
      <c r="A20" s="4" t="s">
        <v>45</v>
      </c>
      <c r="B20" s="37"/>
      <c r="C20" s="21"/>
      <c r="D20" s="55" t="str">
        <f>IF(IF(C18="oui",ISBLANK(C20)),"remplir!",IF(AND(C18="non",C20&lt;&gt;""),"Incohérence! Veuillez effacer la valeur",""))</f>
        <v/>
      </c>
    </row>
    <row r="21" spans="1:4" ht="6" customHeight="1" x14ac:dyDescent="0.25">
      <c r="A21" s="4"/>
      <c r="B21" s="4"/>
      <c r="C21" s="4"/>
      <c r="D21" s="54"/>
    </row>
    <row r="22" spans="1:4" x14ac:dyDescent="0.25">
      <c r="A22" s="77" t="s">
        <v>64</v>
      </c>
      <c r="B22" s="77"/>
      <c r="C22" s="19"/>
      <c r="D22" s="54"/>
    </row>
    <row r="23" spans="1:4" ht="15.75" customHeight="1" thickBot="1" x14ac:dyDescent="0.3">
      <c r="A23" s="3"/>
      <c r="B23" s="3"/>
      <c r="C23" s="5"/>
      <c r="D23" s="54"/>
    </row>
    <row r="24" spans="1:4" ht="37.5" customHeight="1" thickBot="1" x14ac:dyDescent="0.3">
      <c r="A24" s="89" t="str">
        <f>IF(OR($C$6="oui",$C$10="oui"),"Veuillez remplir les cellules en orange (si applicable) ainsi qu'un onglet 'Travailleur' pour chaque personne cotisant et nous envoyer le formulaire en annexe d'un email à questionnaire@cpso-ge.ch","Veuillez remplir les cellules en orange (si applicable) et nous envoyer le formulaire dûment complété en annexe d'un email à questionnaire@cpso-ge.ch")</f>
        <v>Veuillez remplir les cellules en orange (si applicable) et nous envoyer le formulaire dûment complété en annexe d'un email à questionnaire@cpso-ge.ch</v>
      </c>
      <c r="B24" s="90"/>
      <c r="C24" s="91"/>
      <c r="D24" s="54"/>
    </row>
    <row r="25" spans="1:4" ht="6" customHeight="1" x14ac:dyDescent="0.25">
      <c r="A25" s="4"/>
      <c r="B25" s="4"/>
      <c r="C25" s="4"/>
      <c r="D25" s="54"/>
    </row>
    <row r="26" spans="1:4" x14ac:dyDescent="0.25">
      <c r="A26" s="6" t="s">
        <v>4</v>
      </c>
      <c r="B26" s="4"/>
      <c r="C26" s="4"/>
      <c r="D26" s="54"/>
    </row>
    <row r="27" spans="1:4" ht="5.25" customHeight="1" x14ac:dyDescent="0.25">
      <c r="A27" s="4"/>
      <c r="B27" s="4"/>
      <c r="C27" s="4"/>
      <c r="D27" s="54"/>
    </row>
    <row r="28" spans="1:4" x14ac:dyDescent="0.25">
      <c r="A28" s="4" t="s">
        <v>3</v>
      </c>
      <c r="B28" s="86"/>
      <c r="C28" s="86"/>
      <c r="D28" s="57"/>
    </row>
    <row r="29" spans="1:4" ht="5.25" customHeight="1" x14ac:dyDescent="0.25">
      <c r="A29" s="4"/>
      <c r="B29" s="4"/>
      <c r="C29" s="4"/>
      <c r="D29" s="54"/>
    </row>
    <row r="30" spans="1:4" ht="40.5" x14ac:dyDescent="0.25">
      <c r="A30" s="3" t="s">
        <v>175</v>
      </c>
      <c r="B30" s="87"/>
      <c r="C30" s="87"/>
      <c r="D30" s="57"/>
    </row>
    <row r="31" spans="1:4" ht="5.25" customHeight="1" x14ac:dyDescent="0.25">
      <c r="A31" s="4"/>
      <c r="B31" s="4"/>
      <c r="C31" s="4"/>
      <c r="D31" s="54"/>
    </row>
    <row r="32" spans="1:4" x14ac:dyDescent="0.25">
      <c r="A32" s="4" t="s">
        <v>2</v>
      </c>
      <c r="B32" s="86"/>
      <c r="C32" s="86"/>
      <c r="D32" s="57"/>
    </row>
    <row r="33" spans="1:4" ht="5.25" customHeight="1" x14ac:dyDescent="0.25">
      <c r="A33" s="4"/>
      <c r="B33" s="4"/>
      <c r="C33" s="4"/>
      <c r="D33" s="54"/>
    </row>
    <row r="34" spans="1:4" x14ac:dyDescent="0.25">
      <c r="A34" s="77" t="s">
        <v>192</v>
      </c>
      <c r="B34" s="77"/>
      <c r="C34" s="9"/>
      <c r="D34" s="58" t="str">
        <f>IF(AND(OR(C34="",C34="0"),OR(C6="oui",C10="oui",C16="non")),"Veuillez indiquer le nombre de personnes cotisants",IF(AND(OR(C34="",C34=0),OR(C6="non",C6=""),OR(C10="",C10="non")),"","Veuillez remplir 1 onglet ""Travailleur"" par cotisant"))</f>
        <v/>
      </c>
    </row>
    <row r="35" spans="1:4" ht="7.5" customHeight="1" x14ac:dyDescent="0.25">
      <c r="A35" s="4"/>
      <c r="B35" s="4"/>
      <c r="C35" s="4"/>
      <c r="D35" s="54"/>
    </row>
    <row r="36" spans="1:4" ht="20.25" customHeight="1" x14ac:dyDescent="0.25">
      <c r="A36" s="88" t="s">
        <v>66</v>
      </c>
      <c r="B36" s="88"/>
      <c r="C36" s="88"/>
      <c r="D36" s="54"/>
    </row>
    <row r="37" spans="1:4" ht="3.75" customHeight="1" x14ac:dyDescent="0.25">
      <c r="A37" s="7"/>
      <c r="B37" s="7"/>
      <c r="C37" s="7"/>
      <c r="D37" s="54"/>
    </row>
    <row r="38" spans="1:4" x14ac:dyDescent="0.25">
      <c r="A38" s="8" t="s">
        <v>17</v>
      </c>
      <c r="B38" s="36"/>
      <c r="C38" s="4"/>
      <c r="D38" s="54"/>
    </row>
    <row r="39" spans="1:4" ht="23.25" customHeight="1" x14ac:dyDescent="0.25">
      <c r="A39" s="51" t="s">
        <v>211</v>
      </c>
      <c r="B39" s="7"/>
      <c r="C39" s="4"/>
      <c r="D39" s="54"/>
    </row>
    <row r="40" spans="1:4" ht="27" x14ac:dyDescent="0.25">
      <c r="A40" s="18" t="b">
        <v>0</v>
      </c>
      <c r="B40" s="3" t="s">
        <v>67</v>
      </c>
      <c r="C40" s="4"/>
      <c r="D40" s="54"/>
    </row>
    <row r="41" spans="1:4" ht="27" x14ac:dyDescent="0.25">
      <c r="A41" s="18" t="b">
        <v>0</v>
      </c>
      <c r="B41" s="3" t="s">
        <v>65</v>
      </c>
    </row>
    <row r="42" spans="1:4" ht="27" x14ac:dyDescent="0.25">
      <c r="A42" s="18" t="b">
        <v>0</v>
      </c>
      <c r="B42" s="3" t="str">
        <f>IF(OR(C34=0,C34=""),"Nous confirmons que nous n'avons employé en 2025 aucune personne devant cotiser à la CPRA (3)","Nous avons bien rempli "&amp;C34&amp;" onglet"&amp;IF(C34&gt;1,"s","")&amp;" ""Travailleur"" et nous confirmons que les informations sont complètes et exactes.(3)")</f>
        <v>Nous confirmons que nous n'avons employé en 2025 aucune personne devant cotiser à la CPRA (3)</v>
      </c>
    </row>
    <row r="43" spans="1:4" ht="15.75" x14ac:dyDescent="0.25">
      <c r="A43" s="18" t="b">
        <v>0</v>
      </c>
      <c r="B43" s="3" t="s">
        <v>172</v>
      </c>
    </row>
    <row r="44" spans="1:4" ht="48.75" customHeight="1" x14ac:dyDescent="0.25">
      <c r="A44" s="85" t="str">
        <f>IF(AND(A40=TRUE,A41=TRUE,A42=TRUE,A43=TRUE,B38&lt;&gt;""),"LE FICHIER EST PRÊT A L'ENVOI. VEUILLEZ LE SAUVEGARDER ET L'ENVOYER PAR EMAIL A questionnaire@cpso-ge.ch . MERCI!","LE FICHIER N'EST PAS ENCORE PRET A L'ENVOI. Veuillez le COMPLETER, DATER et confirmer l'intégralité et l'exactitude des données EN COCHANT les case à cocher ci-dessus.")</f>
        <v>LE FICHIER N'EST PAS ENCORE PRET A L'ENVOI. Veuillez le COMPLETER, DATER et confirmer l'intégralité et l'exactitude des données EN COCHANT les case à cocher ci-dessus.</v>
      </c>
      <c r="B44" s="85"/>
    </row>
  </sheetData>
  <sheetProtection algorithmName="SHA-512" hashValue="sw7hxiAbJcveuwpWBC/o7mlRCcJD4uY/AofvyR00NknCb6sOzfb6+oR/eIo0rwZfJMCP0mBcCjEj+vsgyI8e+g==" saltValue="R7OHRzDRGheND5Bsf4eeBQ==" spinCount="100000" sheet="1" objects="1" scenarios="1" sort="0" autoFilter="0"/>
  <mergeCells count="14">
    <mergeCell ref="A44:B44"/>
    <mergeCell ref="A14:B14"/>
    <mergeCell ref="B28:C28"/>
    <mergeCell ref="B30:C30"/>
    <mergeCell ref="A36:C36"/>
    <mergeCell ref="A24:C24"/>
    <mergeCell ref="A22:B22"/>
    <mergeCell ref="B32:C32"/>
    <mergeCell ref="A34:B34"/>
    <mergeCell ref="A1:C1"/>
    <mergeCell ref="A6:B6"/>
    <mergeCell ref="A8:B8"/>
    <mergeCell ref="A10:B10"/>
    <mergeCell ref="A3:C3"/>
  </mergeCells>
  <conditionalFormatting sqref="A44:B44">
    <cfRule type="expression" dxfId="255" priority="1">
      <formula>$A$44="LE FICHIER EST PRÊT A L'ENVOI. VEUILLEZ LE SAUVEGARDER ET L'ENVOYER PAR EMAIL A questionnaire@cpso-ge.ch . MERCI!"</formula>
    </cfRule>
    <cfRule type="expression" dxfId="254" priority="2">
      <formula>$A$44="LE FICHIER N'EST PAS ENCORE PRET A L'ENVOI. Veuillez le COMPLETER, DATER et confirmer l'intégralité et l'exactitude des données EN COCHANT les case à cocher ci-dessus."</formula>
    </cfRule>
  </conditionalFormatting>
  <conditionalFormatting sqref="A20:D20">
    <cfRule type="expression" dxfId="253" priority="3">
      <formula>ISBLANK($C$18)</formula>
    </cfRule>
    <cfRule type="expression" dxfId="252" priority="4">
      <formula>$C$18="non"</formula>
    </cfRule>
    <cfRule type="expression" dxfId="251" priority="48">
      <formula>$C$18="je ne sais pas"</formula>
    </cfRule>
  </conditionalFormatting>
  <conditionalFormatting sqref="B20">
    <cfRule type="expression" dxfId="250" priority="5">
      <formula>$C$20="Autre"</formula>
    </cfRule>
  </conditionalFormatting>
  <conditionalFormatting sqref="C10">
    <cfRule type="expression" dxfId="249" priority="6">
      <formula>$C$8=""</formula>
    </cfRule>
    <cfRule type="expression" dxfId="248" priority="7">
      <formula>$C$8="non"</formula>
    </cfRule>
  </conditionalFormatting>
  <conditionalFormatting sqref="C14">
    <cfRule type="expression" dxfId="247" priority="12">
      <formula>OR($C$12="non",$C$12="")</formula>
    </cfRule>
  </conditionalFormatting>
  <conditionalFormatting sqref="C16">
    <cfRule type="expression" dxfId="246" priority="8">
      <formula>$C$14=""</formula>
    </cfRule>
    <cfRule type="expression" dxfId="245" priority="9">
      <formula>$C$14="GGE"</formula>
    </cfRule>
    <cfRule type="expression" dxfId="244" priority="10">
      <formula>$C$14="CCB"</formula>
    </cfRule>
    <cfRule type="expression" dxfId="243" priority="11">
      <formula>$C$14="FER"</formula>
    </cfRule>
    <cfRule type="expression" dxfId="242" priority="13">
      <formula>$C$14="FAR (Gros Œuvre)"</formula>
    </cfRule>
    <cfRule type="expression" dxfId="241" priority="14">
      <formula>$C$14="RAMB (Métallurgie)"</formula>
    </cfRule>
  </conditionalFormatting>
  <dataValidations count="6">
    <dataValidation type="list" allowBlank="1" showInputMessage="1" showErrorMessage="1" sqref="C6 C12" xr:uid="{37B29C6F-076A-406C-BD9E-98CC3D1ECF69}">
      <formula1>"oui,non"</formula1>
    </dataValidation>
    <dataValidation type="list" allowBlank="1" showInputMessage="1" showErrorMessage="1" sqref="C8 C16" xr:uid="{31CE9E7A-1E8C-497B-9931-FC40056E9E64}">
      <formula1>Liste_oui_non</formula1>
    </dataValidation>
    <dataValidation type="list" allowBlank="1" showInputMessage="1" showErrorMessage="1" sqref="C10" xr:uid="{82743FE7-A235-4807-89CE-BD2A9B4DBD63}">
      <formula1>OFFSET($Z$1,0,0,IF($C$8="oui",3,1),1)</formula1>
    </dataValidation>
    <dataValidation type="list" allowBlank="1" showInputMessage="1" showErrorMessage="1" sqref="C18" xr:uid="{75E55C23-6A81-475C-8013-A2DE0747B00A}">
      <formula1>"oui,non,Je ne sais pas"</formula1>
    </dataValidation>
    <dataValidation type="whole" allowBlank="1" showInputMessage="1" showErrorMessage="1" errorTitle="Nombre travailleurs" error="Attention: Nombre entier seulement. Il faut mettre le nombre de personnes cotisants. Une personne, même travaillant à 50%, compte comme 1." sqref="C34" xr:uid="{C5A82F18-FE4C-4A8D-86EF-B4AB46BBD027}">
      <formula1>0</formula1>
      <formula2>1000</formula2>
    </dataValidation>
    <dataValidation type="date" operator="equal" allowBlank="1" showInputMessage="1" showErrorMessage="1" errorTitle="Date pas plausible" error="La date ne peut pas être antérieure à la date du jour. Veuillez saisir une date valable." sqref="B38" xr:uid="{A6D9BF93-DA06-453F-9507-F2EB02C3CFD0}">
      <formula1>TODAY()</formula1>
    </dataValidation>
  </dataValidations>
  <pageMargins left="0.51181102362204722" right="0.19685039370078741" top="0.74803149606299213" bottom="0.74803149606299213" header="0.31496062992125984" footer="0.31496062992125984"/>
  <pageSetup paperSize="9" orientation="portrait" r:id="rId1"/>
  <headerFooter>
    <oddHeader>&amp;L&amp;G</oddHeader>
    <oddFooter>&amp;L&amp;G</oddFooter>
  </headerFooter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6ABB568-D73A-4371-B2EC-03F2C6AE825C}">
          <x14:formula1>
            <xm:f>Liste!$E$2:$E$7</xm:f>
          </x14:formula1>
          <xm:sqref>C14</xm:sqref>
        </x14:dataValidation>
        <x14:dataValidation type="list" allowBlank="1" showInputMessage="1" showErrorMessage="1" xr:uid="{B9792935-5F4E-414E-B184-1C007AC9A079}">
          <x14:formula1>
            <xm:f>Liste!$C$2:$C$14</xm:f>
          </x14:formula1>
          <xm:sqref>C20</xm:sqref>
        </x14:dataValidation>
        <x14:dataValidation type="list" allowBlank="1" showInputMessage="1" showErrorMessage="1" xr:uid="{AB0A9B63-17BA-4069-B377-238E6BFEBE89}">
          <x14:formula1>
            <xm:f>Liste!$A$2:$A$4</xm:f>
          </x14:formula1>
          <xm:sqref>C22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19E5A-57E9-443E-B66B-CD84F434A32A}">
  <dimension ref="A1:H43"/>
  <sheetViews>
    <sheetView workbookViewId="0">
      <selection activeCell="E19" sqref="E19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101" priority="4">
      <formula>$H$16="non"</formula>
    </cfRule>
  </conditionalFormatting>
  <conditionalFormatting sqref="B19:E19 G19:H19">
    <cfRule type="expression" dxfId="100" priority="2">
      <formula>$H$16="non"</formula>
    </cfRule>
  </conditionalFormatting>
  <conditionalFormatting sqref="B19:E28 G19:H28">
    <cfRule type="expression" dxfId="99" priority="1">
      <formula>$H$16="oui"</formula>
    </cfRule>
  </conditionalFormatting>
  <conditionalFormatting sqref="G20:H28">
    <cfRule type="expression" dxfId="96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E809C26B-D6CF-4CE2-82E3-5076BC6648C8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9396AD85-798F-4251-AE82-2B4521D5468F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01217F0F-A289-4430-B2DE-EF474594CE92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2FF3E25B-79F2-4287-B3C2-CF89F2B496A4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65F66064-5FFA-4435-A897-040B72DC8DB2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946BC03E-327C-4531-8CD6-140B007E5696}">
      <formula1>$H$16="oui"</formula1>
    </dataValidation>
    <dataValidation type="list" allowBlank="1" showInputMessage="1" showErrorMessage="1" sqref="H16" xr:uid="{3FE13407-61DA-48FC-BF14-69C9EB1875E5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FD742C1D-D21F-4578-B572-C60915ACB258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0CF2B0CE-DC49-4918-9677-01EA67EB96E2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651D6362-CDCC-48F4-8AFC-E3D73B9F302B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7EC8E4BF-D752-43CA-8B38-3D93A55EDA2C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C43CF9FD-9AF9-4307-9EBA-7073D0AED5B4}">
          <x14:formula1>
            <xm:f>Liste!$A$7:$A$8</xm:f>
          </x14:formula1>
          <xm:sqref>H8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E4A24-FC7F-4DD7-A0F9-B8E18670A0E7}">
  <dimension ref="A1:H43"/>
  <sheetViews>
    <sheetView workbookViewId="0">
      <selection activeCell="E19" sqref="E19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95" priority="4">
      <formula>$H$16="non"</formula>
    </cfRule>
  </conditionalFormatting>
  <conditionalFormatting sqref="B19:E19 G19:H19">
    <cfRule type="expression" dxfId="94" priority="2">
      <formula>$H$16="non"</formula>
    </cfRule>
  </conditionalFormatting>
  <conditionalFormatting sqref="B19:E28 G19:H28">
    <cfRule type="expression" dxfId="93" priority="1">
      <formula>$H$16="oui"</formula>
    </cfRule>
  </conditionalFormatting>
  <conditionalFormatting sqref="G20:H28">
    <cfRule type="expression" dxfId="90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7D05E5C6-A198-4ECE-9824-ED2059BDEC82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88FE1A7E-95A8-4770-B168-EFF7AD73AC44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387156BF-7E6E-4D75-86EE-39D4CD57C4C8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B01D4EE6-1194-45E4-9EFC-A173A1B3B3F4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E65A2342-1E45-413B-BC37-8A01A27971BE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28922A74-4DBF-4190-A0A4-27B2E54CCFF3}">
      <formula1>$H$16="oui"</formula1>
    </dataValidation>
    <dataValidation type="list" allowBlank="1" showInputMessage="1" showErrorMessage="1" sqref="H16" xr:uid="{4C22FF6B-CE7C-42EF-95F1-ACAB3F1AA5DD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92595143-E52C-47C2-A49B-C8186DE98624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EE2F4F3A-9158-4BC8-B37C-795EA59DBC20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E5DA3C68-1A1D-48F0-8BDB-CA0907652FCA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287F3EB1-9CC5-49FE-9D6F-342B91E93994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D80E00DF-77E1-4783-8A14-27B4D2588238}">
          <x14:formula1>
            <xm:f>Liste!$A$7:$A$8</xm:f>
          </x14:formula1>
          <xm:sqref>H8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E3EC0-7B24-4011-BBE2-B757D8F52723}">
  <dimension ref="A1:H43"/>
  <sheetViews>
    <sheetView workbookViewId="0">
      <selection activeCell="E19" sqref="E19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89" priority="4">
      <formula>$H$16="non"</formula>
    </cfRule>
  </conditionalFormatting>
  <conditionalFormatting sqref="B19:E19 G19:H19">
    <cfRule type="expression" dxfId="88" priority="2">
      <formula>$H$16="non"</formula>
    </cfRule>
  </conditionalFormatting>
  <conditionalFormatting sqref="B19:E28 G19:H28">
    <cfRule type="expression" dxfId="87" priority="1">
      <formula>$H$16="oui"</formula>
    </cfRule>
  </conditionalFormatting>
  <conditionalFormatting sqref="G20:H28">
    <cfRule type="expression" dxfId="84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E4E2B7F4-E1D6-48F2-AA99-7BDE4B26BA05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E2DD6278-390E-4B47-8B97-591965426009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EA9392DD-1C39-4BFA-A741-9F1F82CC916E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5D8C42F2-7530-43D6-B43B-3204D7F27FBC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8FA761DD-D288-4816-AED5-51E65C571500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5D35F48D-5B74-4D80-A889-F48CE64ACBAC}">
      <formula1>$H$16="oui"</formula1>
    </dataValidation>
    <dataValidation type="list" allowBlank="1" showInputMessage="1" showErrorMessage="1" sqref="H16" xr:uid="{1CF16A87-E96C-46C7-AE91-20CBE4418872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5A380FD2-8066-40D8-9999-736D1F7391CF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1619782D-427B-4438-BCC7-31A6A0585AA8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3D44B1FF-C210-48B0-92CE-D4DECF010C2E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F132D7BB-0973-4384-B48A-AFD44CEE78CF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93CC05D8-BAB9-4B40-8F1C-B2E34D8CD744}">
          <x14:formula1>
            <xm:f>Liste!$A$7:$A$8</xm:f>
          </x14:formula1>
          <xm:sqref>H8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17816-852F-4A4E-A0F4-2E1F145748EF}">
  <dimension ref="A1:H43"/>
  <sheetViews>
    <sheetView workbookViewId="0">
      <selection activeCell="E19" sqref="E19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83" priority="4">
      <formula>$H$16="non"</formula>
    </cfRule>
  </conditionalFormatting>
  <conditionalFormatting sqref="B19:E19 G19:H19">
    <cfRule type="expression" dxfId="82" priority="2">
      <formula>$H$16="non"</formula>
    </cfRule>
  </conditionalFormatting>
  <conditionalFormatting sqref="B19:E28 G19:H28">
    <cfRule type="expression" dxfId="81" priority="1">
      <formula>$H$16="oui"</formula>
    </cfRule>
  </conditionalFormatting>
  <conditionalFormatting sqref="G20:H28">
    <cfRule type="expression" dxfId="78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2329CD6D-1AE6-434A-9BAE-554463296B7B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C1E745C6-CD0A-4F7F-805B-6E2449BEBB49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EA49CCF0-9D23-4E1E-B5D3-D6DC3DE1F9D8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690661D4-D6F2-4D63-B1F4-A461EA7EEA10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D75659A6-08B5-4836-B218-C9A5C8652B5D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C9BFDF1B-EEDC-4486-A721-AE38ED2B4F7B}">
      <formula1>$H$16="oui"</formula1>
    </dataValidation>
    <dataValidation type="list" allowBlank="1" showInputMessage="1" showErrorMessage="1" sqref="H16" xr:uid="{BCEC0D18-4273-4C91-A788-6B4BCDFB5511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905B8464-5CA2-47BD-AF5D-B522117D201D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628C102E-45E8-48F3-9681-A0A316178D9A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C1F6DD30-A67E-43B8-93AC-96AFA17D82E6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A47CDA96-93D6-496E-A66D-ACA248ED406D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D685E107-7FF7-490E-8B0D-E2EDB9D742E7}">
          <x14:formula1>
            <xm:f>Liste!$A$7:$A$8</xm:f>
          </x14:formula1>
          <xm:sqref>H8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FCBD9-C12E-4A76-937E-3C0B76F6C84E}">
  <dimension ref="A1:H43"/>
  <sheetViews>
    <sheetView workbookViewId="0">
      <selection activeCell="E19" sqref="E19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77" priority="4">
      <formula>$H$16="non"</formula>
    </cfRule>
  </conditionalFormatting>
  <conditionalFormatting sqref="B19:E19 G19:H19">
    <cfRule type="expression" dxfId="76" priority="2">
      <formula>$H$16="non"</formula>
    </cfRule>
  </conditionalFormatting>
  <conditionalFormatting sqref="B19:E28 G19:H28">
    <cfRule type="expression" dxfId="75" priority="1">
      <formula>$H$16="oui"</formula>
    </cfRule>
  </conditionalFormatting>
  <conditionalFormatting sqref="G20:H28">
    <cfRule type="expression" dxfId="72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4BEEBCA2-EF0B-4171-95DF-FACF201F56B2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A262C8C8-981A-4D2E-BB32-414F0D2AE2DD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EB603AFD-8CEF-49B0-9F91-A420A73B0643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90C61850-8361-4527-8E02-81E24FB572A1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9CF8FF65-A857-4A3E-A8E0-81DB400E58C0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C554A7BF-DD98-410D-9569-B667BA6F8E8A}">
      <formula1>$H$16="oui"</formula1>
    </dataValidation>
    <dataValidation type="list" allowBlank="1" showInputMessage="1" showErrorMessage="1" sqref="H16" xr:uid="{D5E7DE8C-54D9-4DBE-961E-64F44E0B8E03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1197E911-F396-4EE5-9B3E-56BBC6027EBE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28E07AB5-949A-4B16-AA24-C9649E13997F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D506CD1E-DFB0-47BC-AF94-7CDB61DDDD33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67AD9B11-9B26-453C-A8E8-938F093AC43A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0D6E999C-61FA-49AE-8461-D0219D7876EA}">
          <x14:formula1>
            <xm:f>Liste!$A$7:$A$8</xm:f>
          </x14:formula1>
          <xm:sqref>H8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8F7A7-7CA8-4019-8F6C-C5ABB90E8DC5}">
  <dimension ref="A1:H43"/>
  <sheetViews>
    <sheetView workbookViewId="0">
      <selection activeCell="E19" sqref="E19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71" priority="4">
      <formula>$H$16="non"</formula>
    </cfRule>
  </conditionalFormatting>
  <conditionalFormatting sqref="B19:E19 G19:H19">
    <cfRule type="expression" dxfId="70" priority="2">
      <formula>$H$16="non"</formula>
    </cfRule>
  </conditionalFormatting>
  <conditionalFormatting sqref="B19:E28 G19:H28">
    <cfRule type="expression" dxfId="69" priority="1">
      <formula>$H$16="oui"</formula>
    </cfRule>
  </conditionalFormatting>
  <conditionalFormatting sqref="G20:H28">
    <cfRule type="expression" dxfId="66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9EDFAA65-200C-48F6-94CA-0E03B1C2AAE3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04168E34-D5C3-4695-9052-59FA8C089C05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67F9341C-7EC9-4B03-A36C-4347977A6B27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7D7B9F34-A779-46AD-B019-FA531F03A796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DB17CC32-2D95-4FA5-9A6B-931808EB099F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D49846A4-69AA-4C4D-9E9D-5E77B0D4D9BA}">
      <formula1>$H$16="oui"</formula1>
    </dataValidation>
    <dataValidation type="list" allowBlank="1" showInputMessage="1" showErrorMessage="1" sqref="H16" xr:uid="{705AB1A8-C560-4380-8E57-A33FB54FF237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31383302-5CBB-455D-87EA-E7190F470CC1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D12439A9-EFB7-412E-B943-B550D91AB263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D53BE24D-C9D9-49F6-B69B-B64D1C9BA5C3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9C20F124-49D6-410F-8762-3A257ECF805B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282D335A-7C86-4F5F-B1E7-83888B26D235}">
          <x14:formula1>
            <xm:f>Liste!$A$7:$A$8</xm:f>
          </x14:formula1>
          <xm:sqref>H8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CE3FA-0FA7-405B-A486-41BB0A569BB3}">
  <dimension ref="A1:H43"/>
  <sheetViews>
    <sheetView workbookViewId="0">
      <selection activeCell="E19" sqref="E19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65" priority="4">
      <formula>$H$16="non"</formula>
    </cfRule>
  </conditionalFormatting>
  <conditionalFormatting sqref="B19:E19 G19:H19">
    <cfRule type="expression" dxfId="64" priority="2">
      <formula>$H$16="non"</formula>
    </cfRule>
  </conditionalFormatting>
  <conditionalFormatting sqref="B19:E28 G19:H28">
    <cfRule type="expression" dxfId="63" priority="1">
      <formula>$H$16="oui"</formula>
    </cfRule>
  </conditionalFormatting>
  <conditionalFormatting sqref="G20:H28">
    <cfRule type="expression" dxfId="60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0BBA61C6-4F22-4309-8B44-381312E9A977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2A58CA4B-73BB-47A2-AD89-426D8577D6EF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83D99575-C38F-4BCE-956C-01A2EA241647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193FF935-078B-4B1D-8EED-1D2313C36BB1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8FCB9973-7A5A-4E37-9D82-9AFF1B4EF5D7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9233003E-1450-4F3A-8DEF-14CB67FA9DB3}">
      <formula1>$H$16="oui"</formula1>
    </dataValidation>
    <dataValidation type="list" allowBlank="1" showInputMessage="1" showErrorMessage="1" sqref="H16" xr:uid="{1E08F9CC-625D-435F-A60A-783BA77FF1AD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DADA795F-440B-471F-8239-10DEEA53BD8F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0684037D-285D-424E-AF12-650360522F66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C26D3729-B639-4382-A2F3-9FE2B9C1EB40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411D803E-BA14-493C-8CB4-1139132C0CCD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69B9A0F6-5B67-4945-80D0-DB073CE95E5B}">
          <x14:formula1>
            <xm:f>Liste!$A$7:$A$8</xm:f>
          </x14:formula1>
          <xm:sqref>H8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7CC1-3DB1-40C0-9ED0-B3EBF21C773E}">
  <dimension ref="A1:H43"/>
  <sheetViews>
    <sheetView workbookViewId="0">
      <selection activeCell="E19" sqref="E19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59" priority="4">
      <formula>$H$16="non"</formula>
    </cfRule>
  </conditionalFormatting>
  <conditionalFormatting sqref="B19:E19 G19:H19">
    <cfRule type="expression" dxfId="58" priority="2">
      <formula>$H$16="non"</formula>
    </cfRule>
  </conditionalFormatting>
  <conditionalFormatting sqref="B19:E28 G19:H28">
    <cfRule type="expression" dxfId="57" priority="1">
      <formula>$H$16="oui"</formula>
    </cfRule>
  </conditionalFormatting>
  <conditionalFormatting sqref="G20:H28">
    <cfRule type="expression" dxfId="54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79742AA8-7BD1-46D1-B8C4-148210E1A9F0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70D9BFCE-7716-4E8B-929F-4C6C86D7B278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FC0475BF-C516-450D-A259-602DDE937A2F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34401683-B099-436C-8212-9FF6C46D089B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44261F6E-4DBA-4F80-8025-995A725DEDD2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2398ED51-2021-4742-B551-2C5763604971}">
      <formula1>$H$16="oui"</formula1>
    </dataValidation>
    <dataValidation type="list" allowBlank="1" showInputMessage="1" showErrorMessage="1" sqref="H16" xr:uid="{38DFD8ED-BAAF-4C1C-B052-BF66CDCBD709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97FBEAD3-D52A-4389-8D13-5E45B4D30F4D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3C0197E5-0027-41C6-BC5A-04C2DE2697E2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7ADBDC57-5CD9-442D-9264-F9663A7C8765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5CC65840-CBF7-4C5B-9DA8-E5DC4BA1B037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B8B43265-43A4-4C74-BBE9-E446BB0B3F54}">
          <x14:formula1>
            <xm:f>Liste!$A$7:$A$8</xm:f>
          </x14:formula1>
          <xm:sqref>H8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B2818-0930-4345-BD16-C18CBD46F07F}">
  <dimension ref="A1:H43"/>
  <sheetViews>
    <sheetView workbookViewId="0">
      <selection activeCell="E19" sqref="E19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53" priority="4">
      <formula>$H$16="non"</formula>
    </cfRule>
  </conditionalFormatting>
  <conditionalFormatting sqref="B19:E19 G19:H19">
    <cfRule type="expression" dxfId="52" priority="2">
      <formula>$H$16="non"</formula>
    </cfRule>
  </conditionalFormatting>
  <conditionalFormatting sqref="B19:E28 G19:H28">
    <cfRule type="expression" dxfId="51" priority="1">
      <formula>$H$16="oui"</formula>
    </cfRule>
  </conditionalFormatting>
  <conditionalFormatting sqref="G20:H28">
    <cfRule type="expression" dxfId="48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35C38C7A-9885-4148-89CF-EF04F1510E02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ECFE6241-5E64-4A48-9C13-9AF2B83768DD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1C93536A-4748-4FD1-A8B4-0036E9A1EF88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EC74C26C-A031-495C-A1A8-E2EE70D18874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27F99B42-5A61-4ABD-BA7E-9C2C4F4EA0DA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C2A22AA9-A1E3-40A7-9928-6140770E7782}">
      <formula1>$H$16="oui"</formula1>
    </dataValidation>
    <dataValidation type="list" allowBlank="1" showInputMessage="1" showErrorMessage="1" sqref="H16" xr:uid="{A8D48053-EEE5-40F1-8CEA-7488D583C94A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87307515-B6B3-4ACC-ADB5-BB19FB023B3C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34068327-57F4-4BC3-8377-12ACA82AD8C1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BA416AD2-E12D-43A8-9E01-1BAE1EECF99F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6D31D425-681F-4FD5-AC72-3D008800B440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016C1C7B-0D05-4DBD-8BE1-DEB7375E50AA}">
          <x14:formula1>
            <xm:f>Liste!$A$7:$A$8</xm:f>
          </x14:formula1>
          <xm:sqref>H8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5441C-965F-4DC9-8746-36EA9DF0102F}">
  <dimension ref="A1:H43"/>
  <sheetViews>
    <sheetView workbookViewId="0">
      <selection activeCell="E19" sqref="E19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47" priority="4">
      <formula>$H$16="non"</formula>
    </cfRule>
  </conditionalFormatting>
  <conditionalFormatting sqref="B19:E19 G19:H19">
    <cfRule type="expression" dxfId="46" priority="2">
      <formula>$H$16="non"</formula>
    </cfRule>
  </conditionalFormatting>
  <conditionalFormatting sqref="B19:E28 G19:H28">
    <cfRule type="expression" dxfId="45" priority="1">
      <formula>$H$16="oui"</formula>
    </cfRule>
  </conditionalFormatting>
  <conditionalFormatting sqref="G20:H28">
    <cfRule type="expression" dxfId="42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0DC859F4-F485-4196-B36B-AC7FB6695173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1F640255-4A61-46F2-B5B0-207324DAE683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CF6F2EB2-CCFF-41AA-B3C7-A05CCC1F6DF3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1C59284D-25D6-4692-A2F3-8727D53CC03C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01DE19A8-1F7E-49FB-B97C-4AC4B83E2BC9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2264064D-8EAC-46C8-B445-CCAA2310E8A6}">
      <formula1>$H$16="oui"</formula1>
    </dataValidation>
    <dataValidation type="list" allowBlank="1" showInputMessage="1" showErrorMessage="1" sqref="H16" xr:uid="{0527C317-8182-4161-A99B-C281DA2764CF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8934A577-125E-456C-9D1B-A3C483BA55C1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AA6EE4EE-9FAA-4900-A748-F32C1F897EB6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F78F09C6-3038-4131-8D70-FC74745CD438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5035D912-739A-4FA7-BE27-4DF657A48875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A37B9D4C-6EAD-4DAA-B5CE-C00A8F18A50D}">
          <x14:formula1>
            <xm:f>Liste!$A$7:$A$8</xm:f>
          </x14:formula1>
          <xm:sqref>H8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69B6-5945-44BE-9C73-5D044D08C483}">
  <dimension ref="A1:C57"/>
  <sheetViews>
    <sheetView workbookViewId="0">
      <selection activeCell="A8" sqref="A8"/>
    </sheetView>
  </sheetViews>
  <sheetFormatPr baseColWidth="10" defaultRowHeight="15" x14ac:dyDescent="0.25"/>
  <cols>
    <col min="1" max="1" width="25.7109375" customWidth="1"/>
    <col min="2" max="2" width="44.85546875" customWidth="1"/>
    <col min="3" max="3" width="15.28515625" customWidth="1"/>
  </cols>
  <sheetData>
    <row r="1" spans="1:3" ht="32.25" customHeight="1" x14ac:dyDescent="0.35">
      <c r="A1" s="94" t="s">
        <v>68</v>
      </c>
      <c r="B1" s="94"/>
      <c r="C1" s="94"/>
    </row>
    <row r="2" spans="1:3" ht="18.75" customHeight="1" x14ac:dyDescent="0.25">
      <c r="A2" s="96" t="s">
        <v>70</v>
      </c>
      <c r="B2" s="96"/>
      <c r="C2" s="96"/>
    </row>
    <row r="3" spans="1:3" ht="21.75" customHeight="1" x14ac:dyDescent="0.25">
      <c r="A3" s="2" t="s">
        <v>4</v>
      </c>
      <c r="B3" s="4"/>
      <c r="C3" s="4"/>
    </row>
    <row r="4" spans="1:3" ht="4.5" customHeight="1" x14ac:dyDescent="0.25">
      <c r="A4" s="4"/>
      <c r="B4" s="4"/>
      <c r="C4" s="4"/>
    </row>
    <row r="5" spans="1:3" x14ac:dyDescent="0.25">
      <c r="A5" s="4" t="s">
        <v>3</v>
      </c>
      <c r="B5" s="92">
        <f>'Page 1'!B28</f>
        <v>0</v>
      </c>
      <c r="C5" s="92"/>
    </row>
    <row r="6" spans="1:3" ht="4.5" customHeight="1" x14ac:dyDescent="0.25">
      <c r="A6" s="4"/>
      <c r="B6" s="4"/>
      <c r="C6" s="4"/>
    </row>
    <row r="7" spans="1:3" ht="27" x14ac:dyDescent="0.25">
      <c r="A7" s="3" t="s">
        <v>219</v>
      </c>
      <c r="B7" s="92">
        <f>'Page 1'!B30</f>
        <v>0</v>
      </c>
      <c r="C7" s="92"/>
    </row>
    <row r="8" spans="1:3" ht="4.5" customHeight="1" x14ac:dyDescent="0.25">
      <c r="A8" s="4"/>
      <c r="B8" s="4"/>
      <c r="C8" s="4"/>
    </row>
    <row r="9" spans="1:3" x14ac:dyDescent="0.25">
      <c r="A9" s="4" t="s">
        <v>1</v>
      </c>
      <c r="B9" s="93">
        <f>'Page 1'!C4</f>
        <v>0</v>
      </c>
      <c r="C9" s="92"/>
    </row>
    <row r="10" spans="1:3" ht="4.5" customHeight="1" x14ac:dyDescent="0.25">
      <c r="A10" s="4"/>
      <c r="B10" s="4"/>
      <c r="C10" s="4"/>
    </row>
    <row r="11" spans="1:3" x14ac:dyDescent="0.25">
      <c r="A11" s="4" t="s">
        <v>29</v>
      </c>
      <c r="B11" s="92"/>
      <c r="C11" s="92"/>
    </row>
    <row r="12" spans="1:3" ht="4.5" customHeight="1" x14ac:dyDescent="0.25">
      <c r="A12" s="4"/>
      <c r="B12" s="4"/>
      <c r="C12" s="4"/>
    </row>
    <row r="13" spans="1:3" x14ac:dyDescent="0.25">
      <c r="A13" s="4" t="s">
        <v>15</v>
      </c>
      <c r="B13" s="92"/>
      <c r="C13" s="92"/>
    </row>
    <row r="14" spans="1:3" ht="4.5" customHeight="1" x14ac:dyDescent="0.25">
      <c r="A14" s="4"/>
      <c r="B14" s="4"/>
      <c r="C14" s="4"/>
    </row>
    <row r="15" spans="1:3" x14ac:dyDescent="0.25">
      <c r="A15" s="4" t="s">
        <v>2</v>
      </c>
      <c r="B15" s="92">
        <f>'Page 1'!B32</f>
        <v>0</v>
      </c>
      <c r="C15" s="92"/>
    </row>
    <row r="16" spans="1:3" ht="4.5" customHeight="1" x14ac:dyDescent="0.25">
      <c r="A16" s="4"/>
      <c r="B16" s="4"/>
      <c r="C16" s="4"/>
    </row>
    <row r="17" spans="1:3" x14ac:dyDescent="0.25">
      <c r="A17" s="4" t="s">
        <v>18</v>
      </c>
      <c r="B17" s="92"/>
      <c r="C17" s="92"/>
    </row>
    <row r="18" spans="1:3" ht="4.5" customHeight="1" x14ac:dyDescent="0.25">
      <c r="A18" s="4"/>
      <c r="B18" s="4"/>
      <c r="C18" s="4"/>
    </row>
    <row r="19" spans="1:3" x14ac:dyDescent="0.25">
      <c r="A19" s="4" t="s">
        <v>19</v>
      </c>
      <c r="B19" s="92"/>
      <c r="C19" s="92"/>
    </row>
    <row r="20" spans="1:3" ht="4.5" customHeight="1" x14ac:dyDescent="0.25">
      <c r="A20" s="4"/>
      <c r="B20" s="4"/>
      <c r="C20" s="4"/>
    </row>
    <row r="21" spans="1:3" x14ac:dyDescent="0.25">
      <c r="A21" s="4" t="s">
        <v>5</v>
      </c>
      <c r="B21" s="92"/>
      <c r="C21" s="92"/>
    </row>
    <row r="22" spans="1:3" ht="4.5" customHeight="1" x14ac:dyDescent="0.25">
      <c r="A22" s="4"/>
      <c r="B22" s="95"/>
      <c r="C22" s="95"/>
    </row>
    <row r="23" spans="1:3" x14ac:dyDescent="0.25">
      <c r="A23" s="4" t="s">
        <v>6</v>
      </c>
      <c r="B23" s="92" t="s">
        <v>176</v>
      </c>
      <c r="C23" s="92"/>
    </row>
    <row r="24" spans="1:3" x14ac:dyDescent="0.25">
      <c r="A24" s="4" t="str">
        <f>IF(B23="Autres","Le(s)quel(s)?","")</f>
        <v>Le(s)quel(s)?</v>
      </c>
      <c r="B24" s="86"/>
      <c r="C24" s="86"/>
    </row>
    <row r="25" spans="1:3" ht="9" customHeight="1" x14ac:dyDescent="0.25"/>
    <row r="26" spans="1:3" ht="15.75" x14ac:dyDescent="0.25">
      <c r="A26" s="2" t="s">
        <v>7</v>
      </c>
      <c r="B26" s="4"/>
      <c r="C26" s="4"/>
    </row>
    <row r="27" spans="1:3" ht="4.5" customHeight="1" x14ac:dyDescent="0.25">
      <c r="A27" s="4"/>
      <c r="B27" s="4"/>
      <c r="C27" s="4"/>
    </row>
    <row r="28" spans="1:3" x14ac:dyDescent="0.25">
      <c r="A28" s="4" t="s">
        <v>8</v>
      </c>
      <c r="B28" s="92"/>
      <c r="C28" s="92"/>
    </row>
    <row r="29" spans="1:3" ht="4.5" customHeight="1" x14ac:dyDescent="0.25">
      <c r="A29" s="4"/>
      <c r="B29" s="4"/>
      <c r="C29" s="4"/>
    </row>
    <row r="30" spans="1:3" x14ac:dyDescent="0.25">
      <c r="A30" s="4" t="s">
        <v>11</v>
      </c>
      <c r="B30" s="92"/>
      <c r="C30" s="92"/>
    </row>
    <row r="31" spans="1:3" ht="4.5" customHeight="1" x14ac:dyDescent="0.25">
      <c r="A31" s="4"/>
      <c r="B31" s="4"/>
      <c r="C31" s="4"/>
    </row>
    <row r="32" spans="1:3" x14ac:dyDescent="0.25">
      <c r="A32" s="4" t="s">
        <v>178</v>
      </c>
      <c r="B32" s="92"/>
      <c r="C32" s="92"/>
    </row>
    <row r="33" spans="1:3" ht="4.5" customHeight="1" x14ac:dyDescent="0.25">
      <c r="A33" s="4"/>
      <c r="B33" s="4"/>
      <c r="C33" s="4"/>
    </row>
    <row r="34" spans="1:3" x14ac:dyDescent="0.25">
      <c r="A34" s="4" t="s">
        <v>177</v>
      </c>
      <c r="B34" s="92"/>
      <c r="C34" s="92"/>
    </row>
    <row r="35" spans="1:3" ht="4.5" customHeight="1" x14ac:dyDescent="0.25">
      <c r="A35" s="4"/>
      <c r="B35" s="4"/>
      <c r="C35" s="4"/>
    </row>
    <row r="36" spans="1:3" ht="27" x14ac:dyDescent="0.25">
      <c r="A36" s="3" t="s">
        <v>9</v>
      </c>
      <c r="B36" s="92"/>
      <c r="C36" s="92"/>
    </row>
    <row r="37" spans="1:3" ht="4.5" customHeight="1" x14ac:dyDescent="0.25">
      <c r="A37" s="4"/>
      <c r="B37" s="4"/>
      <c r="C37" s="4"/>
    </row>
    <row r="38" spans="1:3" ht="27" x14ac:dyDescent="0.25">
      <c r="A38" s="3" t="s">
        <v>12</v>
      </c>
      <c r="B38" s="92"/>
      <c r="C38" s="92"/>
    </row>
    <row r="39" spans="1:3" ht="4.5" customHeight="1" x14ac:dyDescent="0.25">
      <c r="A39" s="4"/>
      <c r="B39" s="4"/>
      <c r="C39" s="4"/>
    </row>
    <row r="40" spans="1:3" x14ac:dyDescent="0.25">
      <c r="A40" s="4" t="s">
        <v>10</v>
      </c>
      <c r="B40" s="92"/>
      <c r="C40" s="92"/>
    </row>
    <row r="41" spans="1:3" ht="4.5" customHeight="1" x14ac:dyDescent="0.25">
      <c r="A41" s="4"/>
      <c r="B41" s="4"/>
      <c r="C41" s="4"/>
    </row>
    <row r="42" spans="1:3" x14ac:dyDescent="0.25">
      <c r="A42" s="4" t="s">
        <v>5</v>
      </c>
      <c r="B42" s="92"/>
      <c r="C42" s="92"/>
    </row>
    <row r="43" spans="1:3" ht="7.5" customHeight="1" x14ac:dyDescent="0.25">
      <c r="A43" s="4"/>
      <c r="B43" s="4"/>
      <c r="C43" s="4"/>
    </row>
    <row r="44" spans="1:3" ht="15.75" x14ac:dyDescent="0.25">
      <c r="A44" s="2" t="s">
        <v>13</v>
      </c>
      <c r="B44" s="4"/>
      <c r="C44" s="4"/>
    </row>
    <row r="45" spans="1:3" ht="4.5" customHeight="1" x14ac:dyDescent="0.25">
      <c r="A45" s="4"/>
      <c r="B45" s="4"/>
      <c r="C45" s="4"/>
    </row>
    <row r="46" spans="1:3" x14ac:dyDescent="0.25">
      <c r="A46" s="4" t="s">
        <v>14</v>
      </c>
      <c r="B46" s="92"/>
      <c r="C46" s="92"/>
    </row>
    <row r="47" spans="1:3" ht="4.5" customHeight="1" x14ac:dyDescent="0.25">
      <c r="A47" s="4"/>
      <c r="B47" s="4"/>
      <c r="C47" s="4"/>
    </row>
    <row r="48" spans="1:3" x14ac:dyDescent="0.25">
      <c r="A48" s="4" t="s">
        <v>15</v>
      </c>
      <c r="B48" s="92"/>
      <c r="C48" s="92"/>
    </row>
    <row r="49" spans="1:3" ht="4.5" customHeight="1" x14ac:dyDescent="0.25">
      <c r="A49" s="4"/>
      <c r="B49" s="4"/>
      <c r="C49" s="4"/>
    </row>
    <row r="50" spans="1:3" x14ac:dyDescent="0.25">
      <c r="A50" s="4" t="s">
        <v>2</v>
      </c>
      <c r="B50" s="92"/>
      <c r="C50" s="92"/>
    </row>
    <row r="51" spans="1:3" ht="4.5" customHeight="1" x14ac:dyDescent="0.25">
      <c r="A51" s="4"/>
      <c r="B51" s="4"/>
      <c r="C51" s="4"/>
    </row>
    <row r="52" spans="1:3" x14ac:dyDescent="0.25">
      <c r="A52" s="4" t="s">
        <v>16</v>
      </c>
      <c r="B52" s="92"/>
      <c r="C52" s="92"/>
    </row>
    <row r="53" spans="1:3" ht="4.5" customHeight="1" x14ac:dyDescent="0.25">
      <c r="A53" s="4"/>
      <c r="B53" s="4"/>
      <c r="C53" s="4"/>
    </row>
    <row r="54" spans="1:3" x14ac:dyDescent="0.25">
      <c r="A54" s="4" t="s">
        <v>197</v>
      </c>
      <c r="B54" s="98"/>
      <c r="C54" s="98"/>
    </row>
    <row r="55" spans="1:3" x14ac:dyDescent="0.25">
      <c r="A55" s="4"/>
      <c r="B55" s="4"/>
      <c r="C55" s="4"/>
    </row>
    <row r="56" spans="1:3" ht="31.5" customHeight="1" x14ac:dyDescent="0.25">
      <c r="A56" s="97" t="s">
        <v>71</v>
      </c>
      <c r="B56" s="97"/>
      <c r="C56" s="97"/>
    </row>
    <row r="57" spans="1:3" ht="28.5" customHeight="1" x14ac:dyDescent="0.4">
      <c r="A57" s="10" t="s">
        <v>201</v>
      </c>
      <c r="B57" s="31"/>
      <c r="C57" s="11"/>
    </row>
  </sheetData>
  <sheetProtection algorithmName="SHA-512" hashValue="UcMxU+6t1YgcY9rfrUAu0lEFIx+xOngRP0Vhtt7HVnlp0zWzeCqBRVOfv05aFpyFXkGuiw+DUcBSdyjCMFE0EQ==" saltValue="z2qyrQAcMmaaYrJ+0xs3Fg==" spinCount="100000" sheet="1" autoFilter="0"/>
  <mergeCells count="28">
    <mergeCell ref="A56:C56"/>
    <mergeCell ref="B36:C36"/>
    <mergeCell ref="B38:C38"/>
    <mergeCell ref="B40:C40"/>
    <mergeCell ref="B42:C42"/>
    <mergeCell ref="B46:C46"/>
    <mergeCell ref="B48:C48"/>
    <mergeCell ref="B50:C50"/>
    <mergeCell ref="B52:C52"/>
    <mergeCell ref="B54:C54"/>
    <mergeCell ref="A1:C1"/>
    <mergeCell ref="B22:C22"/>
    <mergeCell ref="A2:C2"/>
    <mergeCell ref="B32:C32"/>
    <mergeCell ref="B17:C17"/>
    <mergeCell ref="B19:C19"/>
    <mergeCell ref="B21:C21"/>
    <mergeCell ref="B23:C23"/>
    <mergeCell ref="B28:C28"/>
    <mergeCell ref="B34:C34"/>
    <mergeCell ref="B5:C5"/>
    <mergeCell ref="B7:C7"/>
    <mergeCell ref="B9:C9"/>
    <mergeCell ref="B11:C11"/>
    <mergeCell ref="B13:C13"/>
    <mergeCell ref="B15:C15"/>
    <mergeCell ref="B24:C24"/>
    <mergeCell ref="B30:C30"/>
  </mergeCells>
  <conditionalFormatting sqref="B24">
    <cfRule type="expression" dxfId="240" priority="75">
      <formula>$B$23="Autres"</formula>
    </cfRule>
  </conditionalFormatting>
  <conditionalFormatting sqref="B24:C24">
    <cfRule type="expression" dxfId="218" priority="1">
      <formula>$B$23&lt;&gt;"Autres"</formula>
    </cfRule>
  </conditionalFormatting>
  <dataValidations disablePrompts="1" count="1">
    <dataValidation type="textLength" operator="equal" allowBlank="1" showInputMessage="1" showErrorMessage="1" errorTitle="IBAN erroné" error="Un IBAN suisse a toujours 21 caractères et commence par les lettres &quot;CH&quot;. Veuillez ne pas mettre d'espaces." sqref="B54:C54" xr:uid="{FB9E3F03-ED5F-4A62-8E1D-E4328B1F39E9}">
      <formula1>21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8" id="{73C24C06-96B7-4C32-B6EC-22993EE9DD5C}">
            <xm:f>'Page 1'!$C$22="non"</xm:f>
            <x14:dxf>
              <font>
                <strike val="0"/>
              </font>
              <fill>
                <patternFill>
                  <bgColor theme="0" tint="-0.14996795556505021"/>
                </patternFill>
              </fill>
            </x14:dxf>
          </x14:cfRule>
          <xm:sqref>B57</xm:sqref>
        </x14:conditionalFormatting>
        <x14:conditionalFormatting xmlns:xm="http://schemas.microsoft.com/office/excel/2006/main">
          <x14:cfRule type="expression" priority="136" id="{27E8378F-5240-487A-81B6-5F591346C5BD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137" id="{2B58E833-118B-4FA1-A1A8-A020B8E0781C}">
            <xm:f>AND('Page 1'!$C$6="non",'Page 1'!$C$22&lt;&gt;"oui",'Page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B5:C5</xm:sqref>
        </x14:conditionalFormatting>
        <x14:conditionalFormatting xmlns:xm="http://schemas.microsoft.com/office/excel/2006/main">
          <x14:cfRule type="expression" priority="46" id="{49ADAB52-75DD-4672-BF4A-C0FC4A6DDEDE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47" id="{D91339B5-BFF7-4A10-8F72-B2E09DFA702E}">
            <xm:f>AND('Page 1'!$C$6="non",'Page 1'!$C$22&lt;&gt;"oui",'Page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B7:C7</xm:sqref>
        </x14:conditionalFormatting>
        <x14:conditionalFormatting xmlns:xm="http://schemas.microsoft.com/office/excel/2006/main">
          <x14:cfRule type="expression" priority="44" id="{E95FB2FF-A932-4BFA-9045-11D22CC96FDC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45" id="{646403DA-FF42-4126-9384-409B679B2308}">
            <xm:f>AND('Page 1'!$C$6="non",'Page 1'!$C$22&lt;&gt;"oui",'Page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B9:C9</xm:sqref>
        </x14:conditionalFormatting>
        <x14:conditionalFormatting xmlns:xm="http://schemas.microsoft.com/office/excel/2006/main">
          <x14:cfRule type="expression" priority="43" id="{06E46A86-9B43-4C0F-9F29-206B0FFD19FA}">
            <xm:f>AND('Page 1'!$C$6="non",'Page 1'!$C$22&lt;&gt;"oui",'Page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42" id="{CB5ABD58-52C9-4E1B-9762-4CE217B71D5D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m:sqref>B11:C11</xm:sqref>
        </x14:conditionalFormatting>
        <x14:conditionalFormatting xmlns:xm="http://schemas.microsoft.com/office/excel/2006/main">
          <x14:cfRule type="expression" priority="41" id="{A91B295B-1CED-45C6-8664-F1AC92F6E9FF}">
            <xm:f>AND('Page 1'!$C$6="non",'Page 1'!$C$22&lt;&gt;"oui",'Page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40" id="{B9D75292-AFEF-4E60-A0CD-38D5FFEF69F9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m:sqref>B13:C13</xm:sqref>
        </x14:conditionalFormatting>
        <x14:conditionalFormatting xmlns:xm="http://schemas.microsoft.com/office/excel/2006/main">
          <x14:cfRule type="expression" priority="38" id="{079812BB-3E1B-4CEF-B7DD-DD1E0CBE9922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39" id="{A95A87D1-3001-4E8B-A005-83311D61D66E}">
            <xm:f>AND('Page 1'!$C$6="non",'Page 1'!$C$22&lt;&gt;"oui",'Page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B15:C15</xm:sqref>
        </x14:conditionalFormatting>
        <x14:conditionalFormatting xmlns:xm="http://schemas.microsoft.com/office/excel/2006/main">
          <x14:cfRule type="expression" priority="37" id="{BB286547-92EB-4B5F-955C-6F241502F99B}">
            <xm:f>AND('Page 1'!$C$6="non",'Page 1'!$C$22&lt;&gt;"oui",'Page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36" id="{F52EB35C-5A62-4B0F-9218-D561A5E3325A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m:sqref>B17:C17</xm:sqref>
        </x14:conditionalFormatting>
        <x14:conditionalFormatting xmlns:xm="http://schemas.microsoft.com/office/excel/2006/main">
          <x14:cfRule type="expression" priority="35" id="{C2704C0A-886D-4EEC-B633-E9E5069DED9E}">
            <xm:f>AND('Page 1'!$C$6="non",'Page 1'!$C$22&lt;&gt;"oui",'Page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34" id="{23A226A3-3DE9-4EBA-AA1B-4C94FC657329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m:sqref>B19:C19</xm:sqref>
        </x14:conditionalFormatting>
        <x14:conditionalFormatting xmlns:xm="http://schemas.microsoft.com/office/excel/2006/main">
          <x14:cfRule type="expression" priority="4" id="{6696FAA3-D73E-4090-9EB0-320FFB5FC488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5" id="{F23F394D-DE6F-47DC-A495-D376A71F3AFA}">
            <xm:f>AND('Page 1'!$C$6="non",'Page 1'!$C$22&lt;&gt;"oui",'Page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B21:C21</xm:sqref>
        </x14:conditionalFormatting>
        <x14:conditionalFormatting xmlns:xm="http://schemas.microsoft.com/office/excel/2006/main">
          <x14:cfRule type="expression" priority="2" id="{2AAC79BB-A936-4277-B707-DD23FA829772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3" id="{D871A9D2-45FA-4A20-954D-380060D71B2E}">
            <xm:f>AND('Page 1'!$C$6="non",'Page 1'!$C$22&lt;&gt;"oui",'Page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B23:C23</xm:sqref>
        </x14:conditionalFormatting>
        <x14:conditionalFormatting xmlns:xm="http://schemas.microsoft.com/office/excel/2006/main">
          <x14:cfRule type="expression" priority="30" id="{D9213EBA-4679-4505-B980-5646C7B9DEDE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31" id="{76F30499-A656-4FBE-9F8A-43DDF075A4AC}">
            <xm:f>AND('Page 1'!$C$6="non",'Page 1'!$C$22&lt;&gt;"oui",'Page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B28:C28</xm:sqref>
        </x14:conditionalFormatting>
        <x14:conditionalFormatting xmlns:xm="http://schemas.microsoft.com/office/excel/2006/main">
          <x14:cfRule type="expression" priority="29" id="{87A2A312-F771-4D0D-9013-66AC239C0F76}">
            <xm:f>AND('Page 1'!$C$6="non",'Page 1'!$C$22&lt;&gt;"oui",'Page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28" id="{49866782-1142-436E-A910-71C2F2685675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m:sqref>B30:C30</xm:sqref>
        </x14:conditionalFormatting>
        <x14:conditionalFormatting xmlns:xm="http://schemas.microsoft.com/office/excel/2006/main">
          <x14:cfRule type="expression" priority="27" id="{ABE06859-CB4F-49FC-9A61-9FCBB1D62F85}">
            <xm:f>AND('Page 1'!$C$6="non",'Page 1'!$C$22&lt;&gt;"oui",'Page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26" id="{95823D79-5513-4D4B-8D47-E438EA18E29B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m:sqref>B32:C32</xm:sqref>
        </x14:conditionalFormatting>
        <x14:conditionalFormatting xmlns:xm="http://schemas.microsoft.com/office/excel/2006/main">
          <x14:cfRule type="expression" priority="24" id="{91D68D54-EBF6-42C3-A279-F31611B28DD5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25" id="{D7866F68-DBE1-464A-9243-A95BE717D5A2}">
            <xm:f>AND('Page 1'!$C$6="non",'Page 1'!$C$22&lt;&gt;"oui",'Page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B34:C34</xm:sqref>
        </x14:conditionalFormatting>
        <x14:conditionalFormatting xmlns:xm="http://schemas.microsoft.com/office/excel/2006/main">
          <x14:cfRule type="expression" priority="23" id="{BAAA5F62-0C2A-49C8-B7A4-3BA165F034B2}">
            <xm:f>AND('Page 1'!$C$6="non",'Page 1'!$C$22&lt;&gt;"oui",'Page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22" id="{1E40BFB6-C653-4E98-8591-06775EDEFD4F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m:sqref>B36:C36</xm:sqref>
        </x14:conditionalFormatting>
        <x14:conditionalFormatting xmlns:xm="http://schemas.microsoft.com/office/excel/2006/main">
          <x14:cfRule type="expression" priority="21" id="{B547D7B9-8AD1-4167-9732-684104E4C236}">
            <xm:f>AND('Page 1'!$C$6="non",'Page 1'!$C$22&lt;&gt;"oui",'Page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20" id="{2F45878A-0F45-4217-9A62-E17F99DF4CAC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m:sqref>B38:C38</xm:sqref>
        </x14:conditionalFormatting>
        <x14:conditionalFormatting xmlns:xm="http://schemas.microsoft.com/office/excel/2006/main">
          <x14:cfRule type="expression" priority="18" id="{BA893AC4-292E-40F2-B047-6B0242CE8FEA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19" id="{38D73791-622F-4517-BD09-F996131AC3A2}">
            <xm:f>AND('Page 1'!$C$6="non",'Page 1'!$C$22&lt;&gt;"oui",'Page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B40:C40</xm:sqref>
        </x14:conditionalFormatting>
        <x14:conditionalFormatting xmlns:xm="http://schemas.microsoft.com/office/excel/2006/main">
          <x14:cfRule type="expression" priority="17" id="{53F70FB9-0AA3-415F-8A37-E9ACF127A783}">
            <xm:f>AND('Page 1'!$C$6="non",'Page 1'!$C$22&lt;&gt;"oui",'Page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16" id="{E93BB417-ECA2-4EA6-A148-C1FB6F27AA3C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m:sqref>B42:C42</xm:sqref>
        </x14:conditionalFormatting>
        <x14:conditionalFormatting xmlns:xm="http://schemas.microsoft.com/office/excel/2006/main">
          <x14:cfRule type="expression" priority="15" id="{530BFA0A-D090-4AD0-AEBB-60E17EDB61E6}">
            <xm:f>AND('Page 1'!$C$6="non",'Page 1'!$C$22&lt;&gt;"oui",'Page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14" id="{4061BA9E-EFA4-44D2-957D-C2E1E097E355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m:sqref>B46:C46</xm:sqref>
        </x14:conditionalFormatting>
        <x14:conditionalFormatting xmlns:xm="http://schemas.microsoft.com/office/excel/2006/main">
          <x14:cfRule type="expression" priority="12" id="{5500A17E-A36E-4AD9-AE6B-9D5685442710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13" id="{2F909E38-863B-4ED3-BC95-2C3D623971CB}">
            <xm:f>AND('Page 1'!$C$6="non",'Page 1'!$C$22&lt;&gt;"oui",'Page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B48:C48</xm:sqref>
        </x14:conditionalFormatting>
        <x14:conditionalFormatting xmlns:xm="http://schemas.microsoft.com/office/excel/2006/main">
          <x14:cfRule type="expression" priority="11" id="{0572A107-BAB8-4A71-87B7-6C16D7705E9B}">
            <xm:f>AND('Page 1'!$C$6="non",'Page 1'!$C$22&lt;&gt;"oui",'Page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10" id="{CD03C7ED-A6B5-4474-8B0E-D64FC5858210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m:sqref>B50:C50</xm:sqref>
        </x14:conditionalFormatting>
        <x14:conditionalFormatting xmlns:xm="http://schemas.microsoft.com/office/excel/2006/main">
          <x14:cfRule type="expression" priority="9" id="{C6AB425B-D018-4157-B672-1184DFC8B6D0}">
            <xm:f>AND('Page 1'!$C$6="non",'Page 1'!$C$22&lt;&gt;"oui",'Page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8" id="{7AD7E662-CB63-4868-B8D1-29EC966527A4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m:sqref>B52:C52</xm:sqref>
        </x14:conditionalFormatting>
        <x14:conditionalFormatting xmlns:xm="http://schemas.microsoft.com/office/excel/2006/main">
          <x14:cfRule type="expression" priority="7" id="{4A43AD16-FD0D-49C5-ACB5-EECE9E04C924}">
            <xm:f>AND('Page 1'!$C$6="non",'Page 1'!$C$22&lt;&gt;"oui",'Page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00D97DE4-524B-430A-AB0C-41996F0E0E43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m:sqref>B54:C54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A675916-B51B-4AC8-B2E5-D54131441FA5}">
          <x14:formula1>
            <xm:f>Liste!$G$2:$G$11</xm:f>
          </x14:formula1>
          <xm:sqref>B23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DE083-9E80-44C7-8B1B-388306381771}">
  <dimension ref="A1:H43"/>
  <sheetViews>
    <sheetView workbookViewId="0">
      <selection activeCell="E19" sqref="E19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41" priority="4">
      <formula>$H$16="non"</formula>
    </cfRule>
  </conditionalFormatting>
  <conditionalFormatting sqref="B19:E19 G19:H19">
    <cfRule type="expression" dxfId="40" priority="2">
      <formula>$H$16="non"</formula>
    </cfRule>
  </conditionalFormatting>
  <conditionalFormatting sqref="B19:E28 G19:H28">
    <cfRule type="expression" dxfId="39" priority="1">
      <formula>$H$16="oui"</formula>
    </cfRule>
  </conditionalFormatting>
  <conditionalFormatting sqref="G20:H28">
    <cfRule type="expression" dxfId="36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5BAF93EB-DC2E-44F6-84C2-87CB9F2A0270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EC900666-BC84-4A45-A76B-FE9E1726A40F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11E2A691-279C-45EB-9750-F47CCD7B25BB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6FB9027F-C915-44EC-95BB-829C637EC40A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11F0A9F6-DC61-442D-ABCE-6CB8D08194A9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4E5E05A0-1658-4501-89C7-E0DAE8635F24}">
      <formula1>$H$16="oui"</formula1>
    </dataValidation>
    <dataValidation type="list" allowBlank="1" showInputMessage="1" showErrorMessage="1" sqref="H16" xr:uid="{760ABB1B-A341-4CEF-BC07-6240F2C744CA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6A8C6BB8-5C14-4EE6-B8FB-F148EB3B590A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0136D4C7-480F-41DE-A342-082062875F58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1FFA2801-102E-4DE7-BF31-5F86C9D05831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DE0CA5B7-1226-400A-95B8-4388F1FBE872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16C7B2A7-97FC-473C-B01C-7FD60535C23A}">
          <x14:formula1>
            <xm:f>Liste!$A$7:$A$8</xm:f>
          </x14:formula1>
          <xm:sqref>H8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BA15-CB28-479E-B016-76D1C97AD3C5}">
  <dimension ref="A1:H43"/>
  <sheetViews>
    <sheetView workbookViewId="0">
      <selection activeCell="G29" sqref="G29:H29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35" priority="4">
      <formula>$H$16="non"</formula>
    </cfRule>
  </conditionalFormatting>
  <conditionalFormatting sqref="B19:E19 G19:H19">
    <cfRule type="expression" dxfId="34" priority="2">
      <formula>$H$16="non"</formula>
    </cfRule>
  </conditionalFormatting>
  <conditionalFormatting sqref="B19:E28 G19:H28">
    <cfRule type="expression" dxfId="33" priority="1">
      <formula>$H$16="oui"</formula>
    </cfRule>
  </conditionalFormatting>
  <conditionalFormatting sqref="G20:H28">
    <cfRule type="expression" dxfId="30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4565BF3F-788C-4310-8594-D0FF71D2F945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DB7BE679-A4AD-4C06-8923-5470A339F27B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3867A62B-5E25-4C73-86B0-2CFDD5990EC0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DABCB026-3C06-4886-9314-7FA049B47BB7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6AEDDF09-8D9C-4295-9EE0-A882EEFC0E0E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BC5E3A0D-5AF8-405A-B608-4FA0BE6A57CC}">
      <formula1>$H$16="oui"</formula1>
    </dataValidation>
    <dataValidation type="list" allowBlank="1" showInputMessage="1" showErrorMessage="1" sqref="H16" xr:uid="{71FC0C00-B9C5-425C-AB08-FCF27720972F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838E3F20-049D-46E3-8683-8A4E160B6612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786E3B0E-1DC4-4C90-99E1-D5BF4F46AEF9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3A9BC5FE-AD0C-4D59-A277-6BCF7961C9D5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3656248C-9F30-40B1-9FD4-218187EDFD13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AFA23C9D-7793-4288-8ACD-DCE8DD3939C0}">
          <x14:formula1>
            <xm:f>Liste!$A$7:$A$8</xm:f>
          </x14:formula1>
          <xm:sqref>H8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EA9BD-1141-4C2F-A7F1-1BBBE19F8A9A}">
  <dimension ref="A1:H43"/>
  <sheetViews>
    <sheetView workbookViewId="0">
      <selection activeCell="E19" sqref="E19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29" priority="4">
      <formula>$H$16="non"</formula>
    </cfRule>
  </conditionalFormatting>
  <conditionalFormatting sqref="B19:E19 G19:H19">
    <cfRule type="expression" dxfId="28" priority="2">
      <formula>$H$16="non"</formula>
    </cfRule>
  </conditionalFormatting>
  <conditionalFormatting sqref="B19:E28 G19:H28">
    <cfRule type="expression" dxfId="27" priority="1">
      <formula>$H$16="oui"</formula>
    </cfRule>
  </conditionalFormatting>
  <conditionalFormatting sqref="G20:H28">
    <cfRule type="expression" dxfId="24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42E29531-18A6-4C77-A94D-571261BF9972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5FDF12F3-D679-4879-8E07-397E0573952B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5BE4D7DA-88E2-4D46-9AE7-82DFD2C1505A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EF2C74E5-623E-4CD9-9D3F-826631F42077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C0BEA382-4585-42FB-8291-5DD118069BA6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7CD984DB-223D-4AA6-A45B-AA5C3C6CA290}">
      <formula1>$H$16="oui"</formula1>
    </dataValidation>
    <dataValidation type="list" allowBlank="1" showInputMessage="1" showErrorMessage="1" sqref="H16" xr:uid="{F663217E-E068-422C-B25A-E4119C77AE50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BF986932-5F63-4008-B1E7-DBB4425A1CF8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01376880-FCA0-4044-A68E-6D4CBAAC566E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8A60FF59-5059-4A32-A9A7-EEE41037577A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E80F1336-A82A-49EE-9B01-40867FC914A2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6ABB240E-3080-44DB-AA18-F98E4C598132}">
          <x14:formula1>
            <xm:f>Liste!$A$7:$A$8</xm:f>
          </x14:formula1>
          <xm:sqref>H8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BC979-A373-45E5-AE00-98A30BE7F0DD}">
  <dimension ref="A1:H43"/>
  <sheetViews>
    <sheetView workbookViewId="0">
      <selection activeCell="E19" sqref="E19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23" priority="4">
      <formula>$H$16="non"</formula>
    </cfRule>
  </conditionalFormatting>
  <conditionalFormatting sqref="B19:E19 G19:H19">
    <cfRule type="expression" dxfId="22" priority="2">
      <formula>$H$16="non"</formula>
    </cfRule>
  </conditionalFormatting>
  <conditionalFormatting sqref="B19:E28 G19:H28">
    <cfRule type="expression" dxfId="21" priority="1">
      <formula>$H$16="oui"</formula>
    </cfRule>
  </conditionalFormatting>
  <conditionalFormatting sqref="G20:H28">
    <cfRule type="expression" dxfId="18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AE6E88A5-17FE-46BC-A096-6956E9B6E526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ECFA78CA-6ED7-49B3-9102-0439AB025D24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9EAF427F-1271-4284-BF1E-B16575C8755E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653C1727-BBE3-4C65-AB6E-48203F1F35DA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1FAFDB04-E938-4418-BE90-5683456A4FDA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C5BBC11A-6621-470F-8C01-A82CFCEB636A}">
      <formula1>$H$16="oui"</formula1>
    </dataValidation>
    <dataValidation type="list" allowBlank="1" showInputMessage="1" showErrorMessage="1" sqref="H16" xr:uid="{4F647578-F4F1-40E5-BA5A-C776EFBAAC78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FBE966DE-E6EA-4ADE-97F1-33EA8FE9A210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1EA18E57-82B7-41D4-9F96-3C4681492C60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094973B3-CCFE-4A40-9884-A947AA437750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D24F5205-84D2-41EF-8559-32A25D86A93E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1681B018-55FC-4B4B-B3AE-7AEE4B224DBB}">
          <x14:formula1>
            <xm:f>Liste!$A$7:$A$8</xm:f>
          </x14:formula1>
          <xm:sqref>H8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B1CAE-FD5E-499A-B174-545A62236DE2}">
  <dimension ref="A1:H43"/>
  <sheetViews>
    <sheetView workbookViewId="0">
      <selection activeCell="E19" sqref="E19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17" priority="4">
      <formula>$H$16="non"</formula>
    </cfRule>
  </conditionalFormatting>
  <conditionalFormatting sqref="B19:E19 G19:H19">
    <cfRule type="expression" dxfId="16" priority="2">
      <formula>$H$16="non"</formula>
    </cfRule>
  </conditionalFormatting>
  <conditionalFormatting sqref="B19:E28 G19:H28">
    <cfRule type="expression" dxfId="15" priority="1">
      <formula>$H$16="oui"</formula>
    </cfRule>
  </conditionalFormatting>
  <conditionalFormatting sqref="G20:H28">
    <cfRule type="expression" dxfId="12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4461FC40-C3F0-4DDD-9BB2-794B3CA00EF5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73305D67-FA37-480E-9C9C-D3016694436B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A3AF0357-AEF3-4BB4-85D5-E9895E894738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0A4F51D9-A3D5-4CC8-A83A-A4CF9CDEA515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A90C026A-96E9-42BA-A714-78CC6130A773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B43E4573-AEE2-40FC-A337-183C3FF3074C}">
      <formula1>$H$16="oui"</formula1>
    </dataValidation>
    <dataValidation type="list" allowBlank="1" showInputMessage="1" showErrorMessage="1" sqref="H16" xr:uid="{88CE2A1B-6A35-4F2E-9FF1-AA8FDB1587F8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3985C517-5666-4647-BF7A-A900817B5F9E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31B6DF6F-DA07-4631-BAA2-F25F07889242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5AFAD9E3-89BE-498C-8109-8DA9CFAC883D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02739075-70BD-48D6-A119-9C65B797E8DF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8B9C6BB7-67AB-4562-B8BB-79F85F897067}">
          <x14:formula1>
            <xm:f>Liste!$A$7:$A$8</xm:f>
          </x14:formula1>
          <xm:sqref>H8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FE7CA-1EEE-47EF-BB8F-BE799DAB6232}">
  <dimension ref="A1:H43"/>
  <sheetViews>
    <sheetView workbookViewId="0">
      <selection activeCell="E19" sqref="E19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11" priority="4">
      <formula>$H$16="non"</formula>
    </cfRule>
  </conditionalFormatting>
  <conditionalFormatting sqref="B19:E19 G19:H19">
    <cfRule type="expression" dxfId="10" priority="2">
      <formula>$H$16="non"</formula>
    </cfRule>
  </conditionalFormatting>
  <conditionalFormatting sqref="B19:E28 G19:H28">
    <cfRule type="expression" dxfId="9" priority="1">
      <formula>$H$16="oui"</formula>
    </cfRule>
  </conditionalFormatting>
  <conditionalFormatting sqref="G20:H28">
    <cfRule type="expression" dxfId="6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9F105E89-2E87-4965-8C6D-89B76F6DD2BA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15E8C8D6-D04A-4821-9D66-27FEAB21A342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505D3A3C-0212-4DC5-A087-0E4EC166B883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D9B7F23C-6DDA-4F49-8E1B-6813685228FE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541DF7D4-1FA4-42CA-91C3-76455CCDE42E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5A07C750-E85D-4F08-88C8-F80ABB1C1E18}">
      <formula1>$H$16="oui"</formula1>
    </dataValidation>
    <dataValidation type="list" allowBlank="1" showInputMessage="1" showErrorMessage="1" sqref="H16" xr:uid="{F1E3F244-2BDE-4477-9284-6C2A1B624900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070BD1D1-EB4F-484C-BADE-5A0CA287F2A3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1FD66D59-E4D8-42F2-B420-D688098F52A6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5FD39E23-EF91-4F13-BA9F-30177C3B3FAD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0F82134F-0939-42E9-B0BA-D93435F376AE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40754FF4-ACE2-4509-8919-49CFD3F47F70}">
          <x14:formula1>
            <xm:f>Liste!$A$7:$A$8</xm:f>
          </x14:formula1>
          <xm:sqref>H8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F0F33-954E-45A8-BDD6-62DDE99383CC}">
  <dimension ref="A1:H43"/>
  <sheetViews>
    <sheetView workbookViewId="0">
      <selection activeCell="G22" sqref="G22:H22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5" priority="4">
      <formula>$H$16="non"</formula>
    </cfRule>
  </conditionalFormatting>
  <conditionalFormatting sqref="B19:E19 G19:H19">
    <cfRule type="expression" dxfId="4" priority="2">
      <formula>$H$16="non"</formula>
    </cfRule>
  </conditionalFormatting>
  <conditionalFormatting sqref="B19:E28 G19:H28">
    <cfRule type="expression" dxfId="3" priority="1">
      <formula>$H$16="oui"</formula>
    </cfRule>
  </conditionalFormatting>
  <conditionalFormatting sqref="G20:H28">
    <cfRule type="expression" dxfId="0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72106C90-0904-411C-B54F-0C63D4EB1164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C14806FC-C7C6-4CD4-A3A3-51467EA63339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2F8A7F23-C13C-423A-8D83-6CE4154B3447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FF8A660A-1755-4480-8BC2-88608AE797AB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E98411CF-F6C5-42AD-9870-2BFC4CB5CD3C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99F4B5DB-2AE7-499A-84A2-54123A61609B}">
      <formula1>$H$16="oui"</formula1>
    </dataValidation>
    <dataValidation type="list" allowBlank="1" showInputMessage="1" showErrorMessage="1" sqref="H16" xr:uid="{A31115E5-4AF5-431E-94AE-C8C51323233E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709464E4-42AA-42BF-A57D-C291F46C92BD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5E85D579-3385-4099-893C-CC09E1D47ACC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8D21FF1D-CD0F-4E9A-A3CF-8640793EF96D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92E977C9-91AE-474C-B7AB-3A7EEBC31620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FC9D2928-46B7-4296-ADF4-39A4A73BBF40}">
          <x14:formula1>
            <xm:f>Liste!$A$7:$A$8</xm:f>
          </x14:formula1>
          <xm:sqref>H8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5B21B-CD2F-48F2-975E-7FF59BE8BB03}">
  <dimension ref="A1:G14"/>
  <sheetViews>
    <sheetView workbookViewId="0">
      <selection activeCell="G2" sqref="G2"/>
    </sheetView>
  </sheetViews>
  <sheetFormatPr baseColWidth="10" defaultRowHeight="15" x14ac:dyDescent="0.25"/>
  <cols>
    <col min="3" max="3" width="14.5703125" customWidth="1"/>
    <col min="5" max="5" width="16" customWidth="1"/>
    <col min="7" max="7" width="31.42578125" customWidth="1"/>
  </cols>
  <sheetData>
    <row r="1" spans="1:7" x14ac:dyDescent="0.25">
      <c r="A1" t="s">
        <v>52</v>
      </c>
      <c r="C1" t="s">
        <v>33</v>
      </c>
      <c r="E1" t="s">
        <v>48</v>
      </c>
      <c r="G1" t="s">
        <v>53</v>
      </c>
    </row>
    <row r="2" spans="1:7" x14ac:dyDescent="0.25">
      <c r="A2" t="s">
        <v>30</v>
      </c>
      <c r="C2" t="s">
        <v>47</v>
      </c>
      <c r="E2" t="s">
        <v>49</v>
      </c>
      <c r="G2" t="s">
        <v>176</v>
      </c>
    </row>
    <row r="3" spans="1:7" x14ac:dyDescent="0.25">
      <c r="A3" t="s">
        <v>31</v>
      </c>
      <c r="C3" t="s">
        <v>34</v>
      </c>
      <c r="E3" t="s">
        <v>32</v>
      </c>
      <c r="G3" t="s">
        <v>54</v>
      </c>
    </row>
    <row r="4" spans="1:7" x14ac:dyDescent="0.25">
      <c r="A4" t="s">
        <v>47</v>
      </c>
      <c r="C4" t="s">
        <v>35</v>
      </c>
      <c r="E4" t="s">
        <v>41</v>
      </c>
      <c r="G4" t="s">
        <v>55</v>
      </c>
    </row>
    <row r="5" spans="1:7" x14ac:dyDescent="0.25">
      <c r="C5" t="s">
        <v>36</v>
      </c>
      <c r="E5" t="s">
        <v>51</v>
      </c>
      <c r="G5" t="s">
        <v>56</v>
      </c>
    </row>
    <row r="6" spans="1:7" x14ac:dyDescent="0.25">
      <c r="C6" t="s">
        <v>37</v>
      </c>
      <c r="E6" t="s">
        <v>50</v>
      </c>
      <c r="G6" t="s">
        <v>57</v>
      </c>
    </row>
    <row r="7" spans="1:7" x14ac:dyDescent="0.25">
      <c r="A7" t="s">
        <v>75</v>
      </c>
      <c r="C7" t="s">
        <v>38</v>
      </c>
      <c r="G7" t="s">
        <v>58</v>
      </c>
    </row>
    <row r="8" spans="1:7" x14ac:dyDescent="0.25">
      <c r="A8" t="s">
        <v>76</v>
      </c>
      <c r="C8" t="s">
        <v>39</v>
      </c>
      <c r="G8" t="s">
        <v>59</v>
      </c>
    </row>
    <row r="9" spans="1:7" x14ac:dyDescent="0.25">
      <c r="C9" t="s">
        <v>40</v>
      </c>
      <c r="G9" t="s">
        <v>60</v>
      </c>
    </row>
    <row r="10" spans="1:7" x14ac:dyDescent="0.25">
      <c r="C10" t="s">
        <v>41</v>
      </c>
      <c r="G10" t="s">
        <v>61</v>
      </c>
    </row>
    <row r="11" spans="1:7" x14ac:dyDescent="0.25">
      <c r="C11" t="s">
        <v>42</v>
      </c>
    </row>
    <row r="12" spans="1:7" x14ac:dyDescent="0.25">
      <c r="C12" t="s">
        <v>43</v>
      </c>
    </row>
    <row r="13" spans="1:7" x14ac:dyDescent="0.25">
      <c r="C13" t="s">
        <v>44</v>
      </c>
    </row>
    <row r="14" spans="1:7" x14ac:dyDescent="0.25">
      <c r="C14" t="s">
        <v>46</v>
      </c>
    </row>
  </sheetData>
  <sheetProtection algorithmName="SHA-512" hashValue="WdZ0pKw6KyVyR2Ud6WC+gkzmLLi0VPMHze/XOVHHe8H/UQMOomewgNMEt85TkKSxtYU0AZsf/o6BxNvzVnBfVA==" saltValue="6jtIV0UtgpbxKd87HKQpyQ==" spinCount="100000" sheet="1" objects="1" scenarios="1"/>
  <pageMargins left="0.7" right="0.7" top="0.75" bottom="0.75" header="0.3" footer="0.3"/>
  <tableParts count="3"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1EE18-3207-4237-8287-76F7FD09EBCC}">
  <sheetPr>
    <tabColor rgb="FFFFC000"/>
  </sheetPr>
  <dimension ref="A1:H41"/>
  <sheetViews>
    <sheetView workbookViewId="0">
      <selection activeCell="A30" sqref="A30"/>
    </sheetView>
  </sheetViews>
  <sheetFormatPr baseColWidth="10" defaultRowHeight="15" x14ac:dyDescent="0.25"/>
  <cols>
    <col min="1" max="1" width="9.140625" style="50" customWidth="1"/>
    <col min="2" max="2" width="16.140625" style="50" customWidth="1"/>
    <col min="3" max="3" width="15.5703125" style="50" customWidth="1"/>
    <col min="4" max="4" width="12.42578125" style="50" customWidth="1"/>
    <col min="5" max="5" width="16.42578125" style="50" customWidth="1"/>
    <col min="6" max="6" width="1.42578125" style="50" customWidth="1"/>
    <col min="7" max="7" width="9.42578125" style="50" customWidth="1"/>
    <col min="8" max="8" width="10.140625" style="50" bestFit="1" customWidth="1"/>
  </cols>
  <sheetData>
    <row r="1" spans="1:8" ht="21" x14ac:dyDescent="0.25">
      <c r="B1" s="100" t="s">
        <v>74</v>
      </c>
      <c r="C1" s="100"/>
      <c r="D1" s="100"/>
      <c r="E1" s="100"/>
      <c r="F1" s="100"/>
      <c r="G1" s="100"/>
      <c r="H1" s="100"/>
    </row>
    <row r="4" spans="1:8" ht="15.75" x14ac:dyDescent="0.25">
      <c r="A4" s="59" t="s">
        <v>208</v>
      </c>
    </row>
    <row r="6" spans="1:8" ht="30.75" customHeight="1" x14ac:dyDescent="0.25">
      <c r="A6" s="57" t="s">
        <v>20</v>
      </c>
      <c r="B6" s="101" t="s">
        <v>73</v>
      </c>
      <c r="C6" s="101"/>
      <c r="D6" s="44">
        <v>1234567890</v>
      </c>
      <c r="E6" s="60" t="str">
        <f>IF(LEN(D6)=10,"756."&amp;LEFT(D6,4)&amp;"."&amp;MID(D6,5,4)&amp;"."&amp;RIGHT(D6,2),"")</f>
        <v>756.1234.5678.90</v>
      </c>
      <c r="F6" s="60"/>
      <c r="G6" s="61" t="s">
        <v>22</v>
      </c>
      <c r="H6" s="45">
        <v>36506</v>
      </c>
    </row>
    <row r="7" spans="1:8" x14ac:dyDescent="0.25">
      <c r="A7" s="57"/>
      <c r="C7" s="57"/>
      <c r="D7" s="57"/>
    </row>
    <row r="8" spans="1:8" x14ac:dyDescent="0.25">
      <c r="A8" s="57" t="s">
        <v>72</v>
      </c>
      <c r="B8" s="102" t="s">
        <v>27</v>
      </c>
      <c r="C8" s="102"/>
      <c r="D8" s="102"/>
      <c r="E8" s="102"/>
      <c r="G8" s="57" t="s">
        <v>23</v>
      </c>
      <c r="H8" s="46" t="s">
        <v>75</v>
      </c>
    </row>
    <row r="9" spans="1:8" x14ac:dyDescent="0.25">
      <c r="A9" s="57"/>
      <c r="C9" s="57"/>
      <c r="D9" s="57"/>
    </row>
    <row r="10" spans="1:8" x14ac:dyDescent="0.25">
      <c r="A10" s="57" t="s">
        <v>21</v>
      </c>
      <c r="B10" s="102" t="s">
        <v>174</v>
      </c>
      <c r="C10" s="102"/>
      <c r="D10" s="102"/>
      <c r="E10" s="102"/>
    </row>
    <row r="11" spans="1:8" x14ac:dyDescent="0.25">
      <c r="A11" s="57"/>
      <c r="C11" s="57"/>
      <c r="D11" s="57"/>
    </row>
    <row r="12" spans="1:8" x14ac:dyDescent="0.25">
      <c r="A12" s="57" t="s">
        <v>24</v>
      </c>
      <c r="B12" s="102" t="s">
        <v>28</v>
      </c>
      <c r="C12" s="102"/>
      <c r="D12" s="102"/>
      <c r="E12" s="102"/>
    </row>
    <row r="13" spans="1:8" x14ac:dyDescent="0.25">
      <c r="B13" s="57"/>
      <c r="C13" s="57"/>
      <c r="D13" s="57"/>
    </row>
    <row r="14" spans="1:8" ht="15.75" x14ac:dyDescent="0.25">
      <c r="A14" s="59" t="s">
        <v>25</v>
      </c>
    </row>
    <row r="16" spans="1:8" ht="15" customHeight="1" x14ac:dyDescent="0.25">
      <c r="A16" s="99" t="s">
        <v>215</v>
      </c>
      <c r="B16" s="99"/>
      <c r="C16" s="99"/>
      <c r="D16" s="99"/>
      <c r="E16" s="99"/>
      <c r="F16" s="99"/>
      <c r="G16" s="99"/>
      <c r="H16" s="46" t="s">
        <v>30</v>
      </c>
    </row>
    <row r="18" spans="1:8" ht="40.5" x14ac:dyDescent="0.25">
      <c r="A18" s="62" t="s">
        <v>171</v>
      </c>
      <c r="B18" s="62" t="s">
        <v>26</v>
      </c>
      <c r="C18" s="62" t="s">
        <v>78</v>
      </c>
      <c r="D18" s="62" t="s">
        <v>79</v>
      </c>
      <c r="E18" s="62" t="s">
        <v>77</v>
      </c>
      <c r="G18" s="114" t="s">
        <v>205</v>
      </c>
      <c r="H18" s="114"/>
    </row>
    <row r="19" spans="1:8" ht="14.25" customHeight="1" x14ac:dyDescent="0.25">
      <c r="A19" s="63">
        <f>IF($H$16="non",IF(ROW()=19,1,""),ROW()-18)</f>
        <v>1</v>
      </c>
      <c r="B19" s="47" t="s">
        <v>136</v>
      </c>
      <c r="C19" s="48">
        <v>45658</v>
      </c>
      <c r="D19" s="48">
        <v>45747</v>
      </c>
      <c r="E19" s="49">
        <v>1</v>
      </c>
      <c r="G19" s="112">
        <f>16800</f>
        <v>16800</v>
      </c>
      <c r="H19" s="113"/>
    </row>
    <row r="20" spans="1:8" x14ac:dyDescent="0.25">
      <c r="A20" s="63">
        <f t="shared" ref="A20:A28" si="0">IF($H$16="non",IF(ROW()=19,1,""),ROW()-18)</f>
        <v>2</v>
      </c>
      <c r="B20" s="47" t="s">
        <v>137</v>
      </c>
      <c r="C20" s="48">
        <v>45935</v>
      </c>
      <c r="D20" s="48">
        <v>45955</v>
      </c>
      <c r="E20" s="49">
        <v>0.9</v>
      </c>
      <c r="G20" s="112">
        <v>3650</v>
      </c>
      <c r="H20" s="113"/>
    </row>
    <row r="21" spans="1:8" x14ac:dyDescent="0.25">
      <c r="A21" s="63">
        <f t="shared" si="0"/>
        <v>3</v>
      </c>
      <c r="B21" s="47"/>
      <c r="C21" s="47"/>
      <c r="D21" s="47"/>
      <c r="E21" s="49"/>
      <c r="G21" s="112"/>
      <c r="H21" s="113"/>
    </row>
    <row r="22" spans="1:8" x14ac:dyDescent="0.25">
      <c r="A22" s="63">
        <f t="shared" si="0"/>
        <v>4</v>
      </c>
      <c r="B22" s="47"/>
      <c r="D22" s="47"/>
      <c r="E22" s="49"/>
      <c r="G22" s="112"/>
      <c r="H22" s="113"/>
    </row>
    <row r="23" spans="1:8" x14ac:dyDescent="0.25">
      <c r="A23" s="63">
        <f t="shared" si="0"/>
        <v>5</v>
      </c>
      <c r="B23" s="47"/>
      <c r="C23" s="47"/>
      <c r="D23" s="47"/>
      <c r="E23" s="49"/>
      <c r="G23" s="112"/>
      <c r="H23" s="113"/>
    </row>
    <row r="24" spans="1:8" x14ac:dyDescent="0.25">
      <c r="A24" s="63">
        <f t="shared" si="0"/>
        <v>6</v>
      </c>
      <c r="B24" s="47"/>
      <c r="C24" s="47"/>
      <c r="D24" s="47"/>
      <c r="E24" s="49"/>
      <c r="G24" s="112"/>
      <c r="H24" s="113"/>
    </row>
    <row r="25" spans="1:8" x14ac:dyDescent="0.25">
      <c r="A25" s="63">
        <f t="shared" si="0"/>
        <v>7</v>
      </c>
      <c r="B25" s="47"/>
      <c r="C25" s="47"/>
      <c r="D25" s="47"/>
      <c r="E25" s="49"/>
      <c r="G25" s="112"/>
      <c r="H25" s="113"/>
    </row>
    <row r="26" spans="1:8" x14ac:dyDescent="0.25">
      <c r="A26" s="63">
        <f t="shared" si="0"/>
        <v>8</v>
      </c>
      <c r="B26" s="47"/>
      <c r="C26" s="47"/>
      <c r="D26" s="47"/>
      <c r="E26" s="49"/>
      <c r="G26" s="112"/>
      <c r="H26" s="113"/>
    </row>
    <row r="27" spans="1:8" x14ac:dyDescent="0.25">
      <c r="A27" s="63">
        <f t="shared" si="0"/>
        <v>9</v>
      </c>
      <c r="B27" s="47"/>
      <c r="C27" s="47"/>
      <c r="D27" s="47"/>
      <c r="E27" s="49"/>
      <c r="G27" s="112"/>
      <c r="H27" s="113"/>
    </row>
    <row r="28" spans="1:8" x14ac:dyDescent="0.25">
      <c r="A28" s="63">
        <f t="shared" si="0"/>
        <v>10</v>
      </c>
      <c r="B28" s="47"/>
      <c r="C28" s="47"/>
      <c r="D28" s="47"/>
      <c r="E28" s="49"/>
      <c r="G28" s="112"/>
      <c r="H28" s="113"/>
    </row>
    <row r="29" spans="1:8" x14ac:dyDescent="0.25">
      <c r="A29" s="64" t="s">
        <v>179</v>
      </c>
      <c r="B29" s="65"/>
      <c r="C29" s="65"/>
      <c r="D29" s="65"/>
      <c r="E29" s="66"/>
      <c r="G29" s="112">
        <f>SUM(G19:H28)</f>
        <v>20450</v>
      </c>
      <c r="H29" s="113"/>
    </row>
    <row r="31" spans="1:8" ht="15.75" x14ac:dyDescent="0.25">
      <c r="A31" s="59" t="s">
        <v>173</v>
      </c>
      <c r="B31" s="67"/>
      <c r="C31" s="67"/>
      <c r="D31" s="67"/>
    </row>
    <row r="32" spans="1:8" x14ac:dyDescent="0.25">
      <c r="A32" s="103"/>
      <c r="B32" s="104"/>
      <c r="C32" s="104"/>
      <c r="D32" s="104"/>
      <c r="E32" s="104"/>
      <c r="F32" s="104"/>
      <c r="G32" s="104"/>
      <c r="H32" s="105"/>
    </row>
    <row r="33" spans="1:8" x14ac:dyDescent="0.25">
      <c r="A33" s="106"/>
      <c r="B33" s="107"/>
      <c r="C33" s="107"/>
      <c r="D33" s="107"/>
      <c r="E33" s="107"/>
      <c r="F33" s="107"/>
      <c r="G33" s="107"/>
      <c r="H33" s="108"/>
    </row>
    <row r="34" spans="1:8" x14ac:dyDescent="0.25">
      <c r="A34" s="106"/>
      <c r="B34" s="107"/>
      <c r="C34" s="107"/>
      <c r="D34" s="107"/>
      <c r="E34" s="107"/>
      <c r="F34" s="107"/>
      <c r="G34" s="107"/>
      <c r="H34" s="108"/>
    </row>
    <row r="35" spans="1:8" x14ac:dyDescent="0.25">
      <c r="A35" s="106"/>
      <c r="B35" s="107"/>
      <c r="C35" s="107"/>
      <c r="D35" s="107"/>
      <c r="E35" s="107"/>
      <c r="F35" s="107"/>
      <c r="G35" s="107"/>
      <c r="H35" s="108"/>
    </row>
    <row r="36" spans="1:8" x14ac:dyDescent="0.25">
      <c r="A36" s="106"/>
      <c r="B36" s="107"/>
      <c r="C36" s="107"/>
      <c r="D36" s="107"/>
      <c r="E36" s="107"/>
      <c r="F36" s="107"/>
      <c r="G36" s="107"/>
      <c r="H36" s="108"/>
    </row>
    <row r="37" spans="1:8" x14ac:dyDescent="0.25">
      <c r="A37" s="106"/>
      <c r="B37" s="107"/>
      <c r="C37" s="107"/>
      <c r="D37" s="107"/>
      <c r="E37" s="107"/>
      <c r="F37" s="107"/>
      <c r="G37" s="107"/>
      <c r="H37" s="108"/>
    </row>
    <row r="38" spans="1:8" x14ac:dyDescent="0.25">
      <c r="A38" s="106"/>
      <c r="B38" s="107"/>
      <c r="C38" s="107"/>
      <c r="D38" s="107"/>
      <c r="E38" s="107"/>
      <c r="F38" s="107"/>
      <c r="G38" s="107"/>
      <c r="H38" s="108"/>
    </row>
    <row r="39" spans="1:8" x14ac:dyDescent="0.25">
      <c r="A39" s="106"/>
      <c r="B39" s="107"/>
      <c r="C39" s="107"/>
      <c r="D39" s="107"/>
      <c r="E39" s="107"/>
      <c r="F39" s="107"/>
      <c r="G39" s="107"/>
      <c r="H39" s="108"/>
    </row>
    <row r="40" spans="1:8" x14ac:dyDescent="0.25">
      <c r="A40" s="106"/>
      <c r="B40" s="107"/>
      <c r="C40" s="107"/>
      <c r="D40" s="107"/>
      <c r="E40" s="107"/>
      <c r="F40" s="107"/>
      <c r="G40" s="107"/>
      <c r="H40" s="108"/>
    </row>
    <row r="41" spans="1:8" x14ac:dyDescent="0.25">
      <c r="A41" s="109"/>
      <c r="B41" s="110"/>
      <c r="C41" s="110"/>
      <c r="D41" s="110"/>
      <c r="E41" s="110"/>
      <c r="F41" s="110"/>
      <c r="G41" s="110"/>
      <c r="H41" s="111"/>
    </row>
  </sheetData>
  <sheetProtection algorithmName="SHA-512" hashValue="sbncdnvunF3NTN5fKWrrvIQoBp5Ht+PYRPxE7PKRZwFzMXN1VWZMfvrcEZxP6VkodcBOZCjW03u0pxXnakigRA==" saltValue="YC0dm+aooKks60gJl9gygQ==" spinCount="100000" sheet="1" sort="0"/>
  <mergeCells count="19">
    <mergeCell ref="A32:H41"/>
    <mergeCell ref="G29:H29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A16:G16"/>
    <mergeCell ref="B1:H1"/>
    <mergeCell ref="B6:C6"/>
    <mergeCell ref="B8:E8"/>
    <mergeCell ref="B10:E10"/>
    <mergeCell ref="B12:E12"/>
  </mergeCells>
  <conditionalFormatting sqref="A20:E28">
    <cfRule type="expression" dxfId="191" priority="4">
      <formula>$H$16="non"</formula>
    </cfRule>
  </conditionalFormatting>
  <conditionalFormatting sqref="B19:E19 G19:H19">
    <cfRule type="expression" dxfId="190" priority="2">
      <formula>$H$16="non"</formula>
    </cfRule>
  </conditionalFormatting>
  <conditionalFormatting sqref="B19:E28 G19:H28">
    <cfRule type="expression" dxfId="189" priority="1">
      <formula>$H$16="oui"</formula>
    </cfRule>
  </conditionalFormatting>
  <conditionalFormatting sqref="G20:H28">
    <cfRule type="expression" dxfId="186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C3759E01-EA56-4E87-9B1C-BF51B3CBE024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7EB2FAD4-2190-458D-BF4A-D4D91DDED87C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D5994D83-0917-47E0-B4E0-21F41A50DD8D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BF5C0C28-3D15-47B7-A892-06E66AFDAD66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42FB6B51-05BD-4A71-AD3F-81B687ED8D83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AF232733-D5D3-4041-8D9F-2CBD78120AA2}">
      <formula1>$H$16="oui"</formula1>
    </dataValidation>
    <dataValidation type="list" allowBlank="1" showInputMessage="1" showErrorMessage="1" sqref="H16" xr:uid="{9728382A-784D-47D5-A8C5-A9B08D4A3259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D43823B3-0D34-44FB-ACD2-C608B9971592}">
      <formula1>AND(ISNUMBER(D6),LEN(D6)=10)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verticalDpi="0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78BFAFBC-7261-4C6E-8E63-AC18EF18FB45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58311E90-07A7-4CB9-9EE4-47B82502B723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0318D38E-BE61-461A-9E17-D40D8EC9EC6D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0A5261E4-4B32-43EB-8FDF-FDCF7A839AB8}">
          <x14:formula1>
            <xm:f>Liste!$A$7:$A$8</xm:f>
          </x14:formula1>
          <xm:sqref>H8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E1217-C6EC-4AFD-8C57-50FE1DD63993}">
  <sheetPr>
    <pageSetUpPr fitToPage="1"/>
  </sheetPr>
  <dimension ref="A1:B91"/>
  <sheetViews>
    <sheetView workbookViewId="0">
      <selection activeCell="E34" sqref="E34"/>
    </sheetView>
  </sheetViews>
  <sheetFormatPr baseColWidth="10" defaultRowHeight="15" x14ac:dyDescent="0.25"/>
  <cols>
    <col min="1" max="1" width="53.7109375" bestFit="1" customWidth="1"/>
  </cols>
  <sheetData>
    <row r="1" spans="1:2" ht="21" x14ac:dyDescent="0.35">
      <c r="A1" s="15" t="s">
        <v>80</v>
      </c>
      <c r="B1" s="14"/>
    </row>
    <row r="2" spans="1:2" x14ac:dyDescent="0.25">
      <c r="A2" s="16" t="s">
        <v>83</v>
      </c>
    </row>
    <row r="3" spans="1:2" x14ac:dyDescent="0.25">
      <c r="A3" s="16" t="s">
        <v>82</v>
      </c>
    </row>
    <row r="4" spans="1:2" x14ac:dyDescent="0.25">
      <c r="A4" s="16" t="s">
        <v>81</v>
      </c>
    </row>
    <row r="5" spans="1:2" x14ac:dyDescent="0.25">
      <c r="A5" s="16" t="s">
        <v>84</v>
      </c>
    </row>
    <row r="6" spans="1:2" x14ac:dyDescent="0.25">
      <c r="A6" s="16" t="s">
        <v>85</v>
      </c>
    </row>
    <row r="7" spans="1:2" x14ac:dyDescent="0.25">
      <c r="A7" s="16" t="s">
        <v>86</v>
      </c>
    </row>
    <row r="8" spans="1:2" x14ac:dyDescent="0.25">
      <c r="A8" s="16" t="s">
        <v>87</v>
      </c>
    </row>
    <row r="9" spans="1:2" x14ac:dyDescent="0.25">
      <c r="A9" s="16" t="s">
        <v>88</v>
      </c>
    </row>
    <row r="10" spans="1:2" x14ac:dyDescent="0.25">
      <c r="A10" s="16" t="s">
        <v>89</v>
      </c>
    </row>
    <row r="11" spans="1:2" x14ac:dyDescent="0.25">
      <c r="A11" s="16" t="s">
        <v>90</v>
      </c>
    </row>
    <row r="12" spans="1:2" x14ac:dyDescent="0.25">
      <c r="A12" s="16" t="s">
        <v>91</v>
      </c>
    </row>
    <row r="13" spans="1:2" x14ac:dyDescent="0.25">
      <c r="A13" s="16" t="s">
        <v>92</v>
      </c>
    </row>
    <row r="14" spans="1:2" x14ac:dyDescent="0.25">
      <c r="A14" s="16" t="s">
        <v>93</v>
      </c>
    </row>
    <row r="15" spans="1:2" x14ac:dyDescent="0.25">
      <c r="A15" s="16" t="s">
        <v>94</v>
      </c>
    </row>
    <row r="16" spans="1:2" x14ac:dyDescent="0.25">
      <c r="A16" s="16" t="s">
        <v>95</v>
      </c>
    </row>
    <row r="17" spans="1:1" x14ac:dyDescent="0.25">
      <c r="A17" s="16" t="s">
        <v>96</v>
      </c>
    </row>
    <row r="18" spans="1:1" x14ac:dyDescent="0.25">
      <c r="A18" s="16" t="s">
        <v>97</v>
      </c>
    </row>
    <row r="19" spans="1:1" x14ac:dyDescent="0.25">
      <c r="A19" s="16" t="s">
        <v>98</v>
      </c>
    </row>
    <row r="20" spans="1:1" x14ac:dyDescent="0.25">
      <c r="A20" s="16" t="s">
        <v>99</v>
      </c>
    </row>
    <row r="21" spans="1:1" x14ac:dyDescent="0.25">
      <c r="A21" s="16" t="s">
        <v>100</v>
      </c>
    </row>
    <row r="22" spans="1:1" x14ac:dyDescent="0.25">
      <c r="A22" s="16" t="s">
        <v>101</v>
      </c>
    </row>
    <row r="23" spans="1:1" x14ac:dyDescent="0.25">
      <c r="A23" s="16" t="s">
        <v>102</v>
      </c>
    </row>
    <row r="24" spans="1:1" x14ac:dyDescent="0.25">
      <c r="A24" s="16" t="s">
        <v>103</v>
      </c>
    </row>
    <row r="25" spans="1:1" x14ac:dyDescent="0.25">
      <c r="A25" s="16" t="s">
        <v>104</v>
      </c>
    </row>
    <row r="26" spans="1:1" x14ac:dyDescent="0.25">
      <c r="A26" s="16" t="s">
        <v>105</v>
      </c>
    </row>
    <row r="27" spans="1:1" x14ac:dyDescent="0.25">
      <c r="A27" s="16" t="s">
        <v>106</v>
      </c>
    </row>
    <row r="28" spans="1:1" x14ac:dyDescent="0.25">
      <c r="A28" s="16" t="s">
        <v>107</v>
      </c>
    </row>
    <row r="29" spans="1:1" x14ac:dyDescent="0.25">
      <c r="A29" s="16" t="s">
        <v>108</v>
      </c>
    </row>
    <row r="30" spans="1:1" x14ac:dyDescent="0.25">
      <c r="A30" s="16" t="s">
        <v>109</v>
      </c>
    </row>
    <row r="31" spans="1:1" x14ac:dyDescent="0.25">
      <c r="A31" s="16" t="s">
        <v>110</v>
      </c>
    </row>
    <row r="32" spans="1:1" x14ac:dyDescent="0.25">
      <c r="A32" s="16" t="s">
        <v>111</v>
      </c>
    </row>
    <row r="33" spans="1:1" x14ac:dyDescent="0.25">
      <c r="A33" s="16" t="s">
        <v>112</v>
      </c>
    </row>
    <row r="34" spans="1:1" x14ac:dyDescent="0.25">
      <c r="A34" s="16" t="s">
        <v>113</v>
      </c>
    </row>
    <row r="35" spans="1:1" x14ac:dyDescent="0.25">
      <c r="A35" s="16" t="s">
        <v>114</v>
      </c>
    </row>
    <row r="36" spans="1:1" x14ac:dyDescent="0.25">
      <c r="A36" s="16" t="s">
        <v>115</v>
      </c>
    </row>
    <row r="37" spans="1:1" x14ac:dyDescent="0.25">
      <c r="A37" s="16" t="s">
        <v>116</v>
      </c>
    </row>
    <row r="38" spans="1:1" x14ac:dyDescent="0.25">
      <c r="A38" s="16" t="s">
        <v>117</v>
      </c>
    </row>
    <row r="39" spans="1:1" x14ac:dyDescent="0.25">
      <c r="A39" s="16" t="s">
        <v>118</v>
      </c>
    </row>
    <row r="40" spans="1:1" x14ac:dyDescent="0.25">
      <c r="A40" s="16" t="s">
        <v>119</v>
      </c>
    </row>
    <row r="41" spans="1:1" x14ac:dyDescent="0.25">
      <c r="A41" s="16" t="s">
        <v>120</v>
      </c>
    </row>
    <row r="42" spans="1:1" x14ac:dyDescent="0.25">
      <c r="A42" s="16" t="s">
        <v>121</v>
      </c>
    </row>
    <row r="43" spans="1:1" x14ac:dyDescent="0.25">
      <c r="A43" s="16" t="s">
        <v>122</v>
      </c>
    </row>
    <row r="44" spans="1:1" x14ac:dyDescent="0.25">
      <c r="A44" s="16" t="s">
        <v>123</v>
      </c>
    </row>
    <row r="45" spans="1:1" x14ac:dyDescent="0.25">
      <c r="A45" s="16" t="s">
        <v>124</v>
      </c>
    </row>
    <row r="46" spans="1:1" x14ac:dyDescent="0.25">
      <c r="A46" s="16" t="s">
        <v>125</v>
      </c>
    </row>
    <row r="47" spans="1:1" x14ac:dyDescent="0.25">
      <c r="A47" s="16" t="s">
        <v>126</v>
      </c>
    </row>
    <row r="48" spans="1:1" x14ac:dyDescent="0.25">
      <c r="A48" s="16" t="s">
        <v>127</v>
      </c>
    </row>
    <row r="49" spans="1:1" x14ac:dyDescent="0.25">
      <c r="A49" s="16" t="s">
        <v>128</v>
      </c>
    </row>
    <row r="50" spans="1:1" x14ac:dyDescent="0.25">
      <c r="A50" s="16" t="s">
        <v>129</v>
      </c>
    </row>
    <row r="51" spans="1:1" x14ac:dyDescent="0.25">
      <c r="A51" s="16" t="s">
        <v>130</v>
      </c>
    </row>
    <row r="52" spans="1:1" x14ac:dyDescent="0.25">
      <c r="A52" s="16" t="s">
        <v>131</v>
      </c>
    </row>
    <row r="53" spans="1:1" x14ac:dyDescent="0.25">
      <c r="A53" s="16" t="s">
        <v>132</v>
      </c>
    </row>
    <row r="54" spans="1:1" x14ac:dyDescent="0.25">
      <c r="A54" s="16" t="s">
        <v>133</v>
      </c>
    </row>
    <row r="55" spans="1:1" x14ac:dyDescent="0.25">
      <c r="A55" s="16" t="s">
        <v>134</v>
      </c>
    </row>
    <row r="56" spans="1:1" x14ac:dyDescent="0.25">
      <c r="A56" s="16" t="s">
        <v>135</v>
      </c>
    </row>
    <row r="57" spans="1:1" x14ac:dyDescent="0.25">
      <c r="A57" s="16" t="s">
        <v>136</v>
      </c>
    </row>
    <row r="58" spans="1:1" x14ac:dyDescent="0.25">
      <c r="A58" s="16" t="s">
        <v>137</v>
      </c>
    </row>
    <row r="59" spans="1:1" x14ac:dyDescent="0.25">
      <c r="A59" s="16" t="s">
        <v>138</v>
      </c>
    </row>
    <row r="60" spans="1:1" x14ac:dyDescent="0.25">
      <c r="A60" s="16" t="s">
        <v>139</v>
      </c>
    </row>
    <row r="61" spans="1:1" x14ac:dyDescent="0.25">
      <c r="A61" s="16" t="s">
        <v>140</v>
      </c>
    </row>
    <row r="62" spans="1:1" x14ac:dyDescent="0.25">
      <c r="A62" s="16" t="s">
        <v>141</v>
      </c>
    </row>
    <row r="63" spans="1:1" x14ac:dyDescent="0.25">
      <c r="A63" s="16" t="s">
        <v>142</v>
      </c>
    </row>
    <row r="64" spans="1:1" x14ac:dyDescent="0.25">
      <c r="A64" s="16" t="s">
        <v>143</v>
      </c>
    </row>
    <row r="65" spans="1:1" x14ac:dyDescent="0.25">
      <c r="A65" s="16" t="s">
        <v>144</v>
      </c>
    </row>
    <row r="66" spans="1:1" x14ac:dyDescent="0.25">
      <c r="A66" s="16" t="s">
        <v>145</v>
      </c>
    </row>
    <row r="67" spans="1:1" x14ac:dyDescent="0.25">
      <c r="A67" s="16" t="s">
        <v>146</v>
      </c>
    </row>
    <row r="68" spans="1:1" x14ac:dyDescent="0.25">
      <c r="A68" s="16" t="s">
        <v>147</v>
      </c>
    </row>
    <row r="69" spans="1:1" x14ac:dyDescent="0.25">
      <c r="A69" s="16" t="s">
        <v>148</v>
      </c>
    </row>
    <row r="70" spans="1:1" x14ac:dyDescent="0.25">
      <c r="A70" s="16" t="s">
        <v>149</v>
      </c>
    </row>
    <row r="71" spans="1:1" x14ac:dyDescent="0.25">
      <c r="A71" s="16" t="s">
        <v>150</v>
      </c>
    </row>
    <row r="72" spans="1:1" x14ac:dyDescent="0.25">
      <c r="A72" s="16" t="s">
        <v>151</v>
      </c>
    </row>
    <row r="73" spans="1:1" x14ac:dyDescent="0.25">
      <c r="A73" s="16" t="s">
        <v>152</v>
      </c>
    </row>
    <row r="74" spans="1:1" x14ac:dyDescent="0.25">
      <c r="A74" s="16" t="s">
        <v>153</v>
      </c>
    </row>
    <row r="75" spans="1:1" x14ac:dyDescent="0.25">
      <c r="A75" s="16" t="s">
        <v>154</v>
      </c>
    </row>
    <row r="76" spans="1:1" x14ac:dyDescent="0.25">
      <c r="A76" s="16" t="s">
        <v>155</v>
      </c>
    </row>
    <row r="77" spans="1:1" x14ac:dyDescent="0.25">
      <c r="A77" s="16" t="s">
        <v>156</v>
      </c>
    </row>
    <row r="78" spans="1:1" x14ac:dyDescent="0.25">
      <c r="A78" s="16" t="s">
        <v>157</v>
      </c>
    </row>
    <row r="79" spans="1:1" x14ac:dyDescent="0.25">
      <c r="A79" s="16" t="s">
        <v>158</v>
      </c>
    </row>
    <row r="80" spans="1:1" x14ac:dyDescent="0.25">
      <c r="A80" s="16" t="s">
        <v>159</v>
      </c>
    </row>
    <row r="81" spans="1:1" x14ac:dyDescent="0.25">
      <c r="A81" s="16" t="s">
        <v>160</v>
      </c>
    </row>
    <row r="82" spans="1:1" x14ac:dyDescent="0.25">
      <c r="A82" s="16" t="s">
        <v>161</v>
      </c>
    </row>
    <row r="83" spans="1:1" x14ac:dyDescent="0.25">
      <c r="A83" s="16" t="s">
        <v>162</v>
      </c>
    </row>
    <row r="84" spans="1:1" x14ac:dyDescent="0.25">
      <c r="A84" s="16" t="s">
        <v>163</v>
      </c>
    </row>
    <row r="85" spans="1:1" x14ac:dyDescent="0.25">
      <c r="A85" s="16" t="s">
        <v>164</v>
      </c>
    </row>
    <row r="86" spans="1:1" x14ac:dyDescent="0.25">
      <c r="A86" s="16" t="s">
        <v>165</v>
      </c>
    </row>
    <row r="87" spans="1:1" x14ac:dyDescent="0.25">
      <c r="A87" s="16" t="s">
        <v>166</v>
      </c>
    </row>
    <row r="88" spans="1:1" x14ac:dyDescent="0.25">
      <c r="A88" s="16" t="s">
        <v>167</v>
      </c>
    </row>
    <row r="89" spans="1:1" x14ac:dyDescent="0.25">
      <c r="A89" s="16" t="s">
        <v>168</v>
      </c>
    </row>
    <row r="90" spans="1:1" x14ac:dyDescent="0.25">
      <c r="A90" s="16" t="s">
        <v>169</v>
      </c>
    </row>
    <row r="91" spans="1:1" x14ac:dyDescent="0.25">
      <c r="A91" s="16" t="s">
        <v>170</v>
      </c>
    </row>
  </sheetData>
  <sheetProtection algorithmName="SHA-512" hashValue="zKCUY3pnfyJzS09dPj9HPhaID3L0PsBkwI6+u0RAOujKWvuiEiQqeSKdxaggdAzg95/wSFohc2G8litFZsGRSQ==" saltValue="mE9S6ySDDlqof3YGALU+eA==" spinCount="100000" sheet="1" objects="1" scenarios="1"/>
  <pageMargins left="0.70866141732283472" right="0.70866141732283472" top="0.35433070866141736" bottom="0.35433070866141736" header="0.31496062992125984" footer="0.31496062992125984"/>
  <pageSetup paperSize="9" scale="57" fitToWidth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E3E66-5D6F-4B1A-8B01-8F14F824D51E}">
  <dimension ref="A1:H43"/>
  <sheetViews>
    <sheetView workbookViewId="0">
      <selection activeCell="K21" sqref="K21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9:H29"/>
    <mergeCell ref="G25:H25"/>
    <mergeCell ref="G26:H26"/>
    <mergeCell ref="G27:H27"/>
    <mergeCell ref="G28:H28"/>
    <mergeCell ref="B1:H1"/>
    <mergeCell ref="B6:C6"/>
    <mergeCell ref="G24:H24"/>
    <mergeCell ref="G18:H18"/>
    <mergeCell ref="B8:E8"/>
    <mergeCell ref="B10:E10"/>
    <mergeCell ref="B12:E12"/>
    <mergeCell ref="A16:G16"/>
    <mergeCell ref="G19:H19"/>
    <mergeCell ref="G20:H20"/>
    <mergeCell ref="G21:H21"/>
    <mergeCell ref="G22:H22"/>
    <mergeCell ref="G23:H23"/>
  </mergeCells>
  <conditionalFormatting sqref="A20:E28">
    <cfRule type="expression" dxfId="185" priority="5">
      <formula>$H$16="non"</formula>
    </cfRule>
  </conditionalFormatting>
  <conditionalFormatting sqref="B19:E19 G19:H19">
    <cfRule type="expression" dxfId="184" priority="2">
      <formula>$H$16="non"</formula>
    </cfRule>
  </conditionalFormatting>
  <conditionalFormatting sqref="B19:E28 G19:H28">
    <cfRule type="expression" dxfId="183" priority="1">
      <formula>$H$16="oui"</formula>
    </cfRule>
  </conditionalFormatting>
  <conditionalFormatting sqref="G20:H28">
    <cfRule type="expression" dxfId="180" priority="4">
      <formula>$H$16="non"</formula>
    </cfRule>
  </conditionalFormatting>
  <dataValidations count="8"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EBC14F42-03DA-4539-B91F-1EEF11CC7D9C}">
      <formula1>AND(LEN(C6)=10,C6=SUBSTITUTE(C6," ",""),ISNUMBER(--C6))</formula1>
    </dataValidation>
    <dataValidation type="list" allowBlank="1" showInputMessage="1" showErrorMessage="1" sqref="H16" xr:uid="{4143EF07-C123-4402-8D8C-28D28EF1D32A}">
      <formula1>Liste_oui_non</formula1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D519A5F2-18D9-4C29-AF11-3C1E07707575}">
      <formula1>$H$16="oui"</formula1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CD5432B3-E59B-4A5B-927F-1CD75E9CCEA4}">
      <formula1>45658</formula1>
      <formula2>46022</formula2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9B464D6E-DA28-4112-A968-00CE94563C3D}">
      <formula1>45658</formula1>
      <formula2>46022</formula2>
    </dataValidation>
    <dataValidation type="custom" allowBlank="1" showInputMessage="1" showErrorMessage="1" errorTitle="Taux d'activité invalide" error="Veuillez saisir un taux d’activité valide._x000a_Exemple : 90 → 90 %_x000a_" sqref="E20:E28" xr:uid="{8986637A-2A40-479D-BFF8-E41ABEF4721F}">
      <formula1>AND(ISNUMBER(E20),E20&gt;=0.01,E20&lt;=1,$H$16="oui")</formula1>
    </dataValidation>
    <dataValidation type="custom" allowBlank="1" showInputMessage="1" showErrorMessage="1" errorTitle="Taux d'activité invalide" error="Veuillez saisir un taux d’activité valide._x000a_Exemple : 90 → 90 %_x000a_" sqref="E19" xr:uid="{49F9E1DE-5A48-4C49-B2A4-57E9FA040109}">
      <formula1>AND(ISNUMBER(E19),E19&gt;=0.01,E19&lt;=1)</formula1>
    </dataValidation>
    <dataValidation type="date" allowBlank="1" showInputMessage="1" showErrorMessage="1" errorTitle="Date non valide" error="Veuillez saisir une date valide." sqref="H6" xr:uid="{EE090CAD-C58D-4A16-8263-F53A97AFC018}">
      <formula1>21916</formula1>
      <formula2>40909</formula2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6577EC4B-E174-4832-BFCE-645847526AC9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17" id="{453D5DF3-AAB0-4822-A3E2-4BB2C32496EC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F37E4D-FA29-44FC-98B8-FF6CFC1D7546}">
          <x14:formula1>
            <xm:f>Liste!$A$7:$A$8</xm:f>
          </x14:formula1>
          <xm:sqref>H8</xm:sqref>
        </x14:dataValidation>
        <x14:dataValidation type="list" allowBlank="1" showInputMessage="1" showErrorMessage="1" errorTitle="Saisie non autorisée" error="Une seule période d’emploi peut être renseignée si la réponse à la question ci-dessus est &quot;non&quot;." xr:uid="{1F6D14CF-576A-4785-A8AD-A31BF90D89D1}">
          <x14:formula1>
            <xm:f>'Liste codes profession'!$A$2:$A$91</xm:f>
          </x14:formula1>
          <xm:sqref>B19:B28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84168-398C-4C96-9869-8C57847461E5}">
  <dimension ref="A1:H43"/>
  <sheetViews>
    <sheetView topLeftCell="A14" workbookViewId="0">
      <selection activeCell="I35" sqref="A35:XFD35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202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AxZz16OKkZqfK5JoJGlQNbw4mj9EhpmCwXSRpeSaI02NCpb3Vg8QiW3hupS90aAFnM8qqk+v8ceLFd59PKKvQw==" saltValue="HBaYVLOadRZKkDC0dbsQiw==" spinCount="100000" sheet="1" objects="1" scenarios="1" autoFilter="0"/>
  <mergeCells count="19"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  <mergeCell ref="A32:H43"/>
    <mergeCell ref="G24:H24"/>
    <mergeCell ref="G25:H25"/>
    <mergeCell ref="G26:H26"/>
    <mergeCell ref="G27:H27"/>
    <mergeCell ref="G28:H28"/>
    <mergeCell ref="G29:H29"/>
  </mergeCells>
  <conditionalFormatting sqref="A20:E28">
    <cfRule type="expression" dxfId="179" priority="4">
      <formula>$H$16="non"</formula>
    </cfRule>
  </conditionalFormatting>
  <conditionalFormatting sqref="B19:E19 G19:H19">
    <cfRule type="expression" dxfId="178" priority="2">
      <formula>$H$16="non"</formula>
    </cfRule>
  </conditionalFormatting>
  <conditionalFormatting sqref="B19:E28 G19:H28">
    <cfRule type="expression" dxfId="177" priority="1">
      <formula>$H$16="oui"</formula>
    </cfRule>
  </conditionalFormatting>
  <conditionalFormatting sqref="G20:H28">
    <cfRule type="expression" dxfId="174" priority="3">
      <formula>$H$16="non"</formula>
    </cfRule>
  </conditionalFormatting>
  <dataValidations count="8"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F0DAE226-E290-405E-892C-B3B34482FF80}">
      <formula1>AND(LEN(C6)=10,C6=SUBSTITUTE(C6," ",""),ISNUMBER(--C6))</formula1>
    </dataValidation>
    <dataValidation type="list" allowBlank="1" showInputMessage="1" showErrorMessage="1" sqref="H16" xr:uid="{A07927AA-BA7A-4EE3-8AEA-EC132334FAC4}">
      <formula1>Liste_oui_non</formula1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693C5735-1056-4218-945B-7DB0EE85371D}">
      <formula1>$H$16="oui"</formula1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E9A08569-43A4-4D64-BCD8-6459D9021413}">
      <formula1>45658</formula1>
      <formula2>46022</formula2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59A875F2-F3DB-4385-B0DB-2D7ACCFD390B}">
      <formula1>45658</formula1>
      <formula2>46022</formula2>
    </dataValidation>
    <dataValidation type="custom" allowBlank="1" showInputMessage="1" showErrorMessage="1" errorTitle="Taux d'activité invalide" error="Veuillez saisir un taux d’activité valide._x000a_Exemple : 90 → 90 %_x000a_" sqref="E20:E28" xr:uid="{27E03EB4-4DB4-4324-8ACA-5B9CC02528D1}">
      <formula1>AND(ISNUMBER(E20),E20&gt;=0.01,E20&lt;=1,$H$16="oui")</formula1>
    </dataValidation>
    <dataValidation type="custom" allowBlank="1" showInputMessage="1" showErrorMessage="1" errorTitle="Taux d'activité invalide" error="Veuillez saisir un taux d’activité valide._x000a_Exemple : 90 → 90 %_x000a_" sqref="E19" xr:uid="{B61AB202-52FA-4989-84A1-CB16A7D86257}">
      <formula1>AND(ISNUMBER(E19),E19&gt;=0.01,E19&lt;=1)</formula1>
    </dataValidation>
    <dataValidation type="date" allowBlank="1" showInputMessage="1" showErrorMessage="1" errorTitle="Date non valide" error="Veuillez saisir une date valide." sqref="H6" xr:uid="{77361F1D-1712-4894-8D63-A2640370FC25}">
      <formula1>21916</formula1>
      <formula2>40909</formula2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D86E4F3C-C38B-4F4C-9081-163809A5B7C4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08ADE476-1D12-49FA-BA30-6AEA65263CE4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8011262-B746-46B8-815C-3F95E3872EAE}">
          <x14:formula1>
            <xm:f>Liste!$A$7:$A$8</xm:f>
          </x14:formula1>
          <xm:sqref>H8</xm:sqref>
        </x14:dataValidation>
        <x14:dataValidation type="list" allowBlank="1" showInputMessage="1" showErrorMessage="1" errorTitle="Saisie non autorisée" error="Une seule période d’emploi peut être renseignée si la réponse à la question ci-dessus est &quot;non&quot;." xr:uid="{A01EE366-D845-4E71-B2F4-3AB75B55ABBE}">
          <x14:formula1>
            <xm:f>'Liste codes profession'!$A$2:$A$91</xm:f>
          </x14:formula1>
          <xm:sqref>B19:B28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27F5B-9FA2-4C92-9594-39BF01BA22A7}">
  <dimension ref="A1:H43"/>
  <sheetViews>
    <sheetView workbookViewId="0">
      <selection activeCell="E19" sqref="E19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173" priority="4">
      <formula>$H$16="non"</formula>
    </cfRule>
  </conditionalFormatting>
  <conditionalFormatting sqref="B19:E19 G19:H19">
    <cfRule type="expression" dxfId="172" priority="2">
      <formula>$H$16="non"</formula>
    </cfRule>
  </conditionalFormatting>
  <conditionalFormatting sqref="B19:E28 G19:H28">
    <cfRule type="expression" dxfId="171" priority="1">
      <formula>$H$16="oui"</formula>
    </cfRule>
  </conditionalFormatting>
  <conditionalFormatting sqref="G20:H28">
    <cfRule type="expression" dxfId="168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C9CD8395-971D-4C23-926C-44A077D832A0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5747F3A7-DE42-417F-85AB-CAE6C511FAF2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E9D3291E-CB2D-44F5-A6E4-7F9F54B43545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AACC045A-57FC-48E7-BDD6-A8C59097FB66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F81A7A46-BDB6-45C7-A789-C8AF40D1FF55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7AA48F9F-31BD-4746-847F-F9D7E5AB6015}">
      <formula1>$H$16="oui"</formula1>
    </dataValidation>
    <dataValidation type="list" allowBlank="1" showInputMessage="1" showErrorMessage="1" sqref="H16" xr:uid="{77E61B9D-75CD-4016-95C9-AC8F657BFC30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380AEF7D-D231-4583-B007-A113B06CE0BA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44500759-1BD2-4E76-8530-638FD39DCF03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50795940-F89D-4D1F-8F87-8D37A4657628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F9922641-98DE-4183-A415-A015979BE861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0746D672-3397-44B1-9028-04ED21698E7B}">
          <x14:formula1>
            <xm:f>Liste!$A$7:$A$8</xm:f>
          </x14:formula1>
          <xm:sqref>H8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CE203-0821-4F57-B84E-B3FEE3CEDFA8}">
  <dimension ref="A1:H43"/>
  <sheetViews>
    <sheetView workbookViewId="0">
      <selection activeCell="J27" sqref="J27"/>
    </sheetView>
  </sheetViews>
  <sheetFormatPr baseColWidth="10" defaultRowHeight="15" x14ac:dyDescent="0.25"/>
  <cols>
    <col min="1" max="1" width="9.140625" customWidth="1"/>
    <col min="2" max="2" width="16.140625" customWidth="1"/>
    <col min="3" max="3" width="15.5703125" customWidth="1"/>
    <col min="4" max="4" width="12.42578125" customWidth="1"/>
    <col min="5" max="5" width="16.42578125" customWidth="1"/>
    <col min="6" max="6" width="1.42578125" customWidth="1"/>
    <col min="7" max="7" width="9.42578125" customWidth="1"/>
    <col min="8" max="8" width="10.140625" customWidth="1"/>
  </cols>
  <sheetData>
    <row r="1" spans="1:8" ht="21" x14ac:dyDescent="0.25">
      <c r="B1" s="115" t="s">
        <v>74</v>
      </c>
      <c r="C1" s="115"/>
      <c r="D1" s="115"/>
      <c r="E1" s="115"/>
      <c r="F1" s="115"/>
      <c r="G1" s="115"/>
      <c r="H1" s="115"/>
    </row>
    <row r="4" spans="1:8" ht="15.75" x14ac:dyDescent="0.25">
      <c r="A4" s="2" t="s">
        <v>208</v>
      </c>
    </row>
    <row r="6" spans="1:8" ht="30.75" customHeight="1" x14ac:dyDescent="0.25">
      <c r="A6" s="4" t="s">
        <v>20</v>
      </c>
      <c r="B6" s="116" t="s">
        <v>73</v>
      </c>
      <c r="C6" s="116"/>
      <c r="D6" s="38"/>
      <c r="E6" s="12" t="str">
        <f>IF(LEN(D6)=10,"756."&amp;LEFT(D6,4)&amp;"."&amp;MID(D6,5,4)&amp;"."&amp;RIGHT(D6,2),"")</f>
        <v/>
      </c>
      <c r="F6" s="12"/>
      <c r="G6" s="3" t="s">
        <v>22</v>
      </c>
      <c r="H6" s="23"/>
    </row>
    <row r="7" spans="1:8" x14ac:dyDescent="0.25">
      <c r="A7" s="4"/>
      <c r="C7" s="4"/>
      <c r="D7" s="4"/>
    </row>
    <row r="8" spans="1:8" x14ac:dyDescent="0.25">
      <c r="A8" s="4" t="s">
        <v>72</v>
      </c>
      <c r="B8" s="120"/>
      <c r="C8" s="120"/>
      <c r="D8" s="120"/>
      <c r="E8" s="120"/>
      <c r="G8" s="4" t="s">
        <v>23</v>
      </c>
      <c r="H8" s="22"/>
    </row>
    <row r="9" spans="1:8" x14ac:dyDescent="0.25">
      <c r="A9" s="4"/>
      <c r="C9" s="4"/>
      <c r="D9" s="4"/>
    </row>
    <row r="10" spans="1:8" x14ac:dyDescent="0.25">
      <c r="A10" s="4" t="s">
        <v>21</v>
      </c>
      <c r="B10" s="120"/>
      <c r="C10" s="120"/>
      <c r="D10" s="120"/>
      <c r="E10" s="120"/>
    </row>
    <row r="11" spans="1:8" x14ac:dyDescent="0.25">
      <c r="A11" s="4"/>
      <c r="C11" s="4"/>
      <c r="D11" s="4"/>
    </row>
    <row r="12" spans="1:8" x14ac:dyDescent="0.25">
      <c r="A12" s="4" t="s">
        <v>24</v>
      </c>
      <c r="B12" s="120"/>
      <c r="C12" s="120"/>
      <c r="D12" s="120"/>
      <c r="E12" s="120"/>
    </row>
    <row r="13" spans="1:8" x14ac:dyDescent="0.25">
      <c r="B13" s="4"/>
      <c r="C13" s="4"/>
      <c r="D13" s="4"/>
    </row>
    <row r="14" spans="1:8" ht="15.75" x14ac:dyDescent="0.25">
      <c r="A14" s="2" t="s">
        <v>25</v>
      </c>
    </row>
    <row r="16" spans="1:8" ht="15" customHeight="1" x14ac:dyDescent="0.25">
      <c r="A16" s="83" t="s">
        <v>215</v>
      </c>
      <c r="B16" s="83"/>
      <c r="C16" s="83"/>
      <c r="D16" s="83"/>
      <c r="E16" s="83"/>
      <c r="F16" s="83"/>
      <c r="G16" s="83"/>
      <c r="H16" s="22" t="s">
        <v>30</v>
      </c>
    </row>
    <row r="18" spans="1:8" ht="40.5" x14ac:dyDescent="0.25">
      <c r="A18" s="17" t="s">
        <v>171</v>
      </c>
      <c r="B18" s="17" t="s">
        <v>26</v>
      </c>
      <c r="C18" s="17" t="s">
        <v>78</v>
      </c>
      <c r="D18" s="17" t="s">
        <v>79</v>
      </c>
      <c r="E18" s="17" t="s">
        <v>77</v>
      </c>
      <c r="G18" s="119" t="s">
        <v>205</v>
      </c>
      <c r="H18" s="119"/>
    </row>
    <row r="19" spans="1:8" ht="14.25" customHeight="1" x14ac:dyDescent="0.25">
      <c r="A19" s="13">
        <f>IF($H$16="non",IF(ROW()=19,1,""),ROW()-18)</f>
        <v>1</v>
      </c>
      <c r="B19" s="24"/>
      <c r="C19" s="25"/>
      <c r="D19" s="25"/>
      <c r="E19" s="26"/>
      <c r="G19" s="117"/>
      <c r="H19" s="118"/>
    </row>
    <row r="20" spans="1:8" x14ac:dyDescent="0.25">
      <c r="A20" s="13">
        <f t="shared" ref="A20:A28" si="0">IF($H$16="non",IF(ROW()=19,1,""),ROW()-18)</f>
        <v>2</v>
      </c>
      <c r="B20" s="24"/>
      <c r="C20" s="24"/>
      <c r="D20" s="24"/>
      <c r="E20" s="26"/>
      <c r="G20" s="117"/>
      <c r="H20" s="118"/>
    </row>
    <row r="21" spans="1:8" x14ac:dyDescent="0.25">
      <c r="A21" s="13">
        <f t="shared" si="0"/>
        <v>3</v>
      </c>
      <c r="B21" s="24"/>
      <c r="C21" s="24"/>
      <c r="D21" s="24"/>
      <c r="E21" s="26"/>
      <c r="G21" s="117"/>
      <c r="H21" s="118"/>
    </row>
    <row r="22" spans="1:8" x14ac:dyDescent="0.25">
      <c r="A22" s="13">
        <f t="shared" si="0"/>
        <v>4</v>
      </c>
      <c r="B22" s="24"/>
      <c r="C22" s="27"/>
      <c r="D22" s="24"/>
      <c r="E22" s="26"/>
      <c r="G22" s="117"/>
      <c r="H22" s="118"/>
    </row>
    <row r="23" spans="1:8" x14ac:dyDescent="0.25">
      <c r="A23" s="13">
        <f t="shared" si="0"/>
        <v>5</v>
      </c>
      <c r="B23" s="24"/>
      <c r="C23" s="24"/>
      <c r="D23" s="24"/>
      <c r="E23" s="26"/>
      <c r="G23" s="117"/>
      <c r="H23" s="118"/>
    </row>
    <row r="24" spans="1:8" x14ac:dyDescent="0.25">
      <c r="A24" s="13">
        <f t="shared" si="0"/>
        <v>6</v>
      </c>
      <c r="B24" s="24"/>
      <c r="C24" s="24"/>
      <c r="D24" s="24"/>
      <c r="E24" s="26"/>
      <c r="G24" s="117"/>
      <c r="H24" s="118"/>
    </row>
    <row r="25" spans="1:8" x14ac:dyDescent="0.25">
      <c r="A25" s="13">
        <f t="shared" si="0"/>
        <v>7</v>
      </c>
      <c r="B25" s="24"/>
      <c r="C25" s="24"/>
      <c r="D25" s="24"/>
      <c r="E25" s="26"/>
      <c r="G25" s="117"/>
      <c r="H25" s="118"/>
    </row>
    <row r="26" spans="1:8" x14ac:dyDescent="0.25">
      <c r="A26" s="13">
        <f t="shared" si="0"/>
        <v>8</v>
      </c>
      <c r="B26" s="24"/>
      <c r="C26" s="24"/>
      <c r="D26" s="24"/>
      <c r="E26" s="26"/>
      <c r="G26" s="117"/>
      <c r="H26" s="118"/>
    </row>
    <row r="27" spans="1:8" x14ac:dyDescent="0.25">
      <c r="A27" s="13">
        <f t="shared" si="0"/>
        <v>9</v>
      </c>
      <c r="B27" s="24"/>
      <c r="C27" s="24"/>
      <c r="D27" s="24"/>
      <c r="E27" s="26"/>
      <c r="G27" s="117"/>
      <c r="H27" s="118"/>
    </row>
    <row r="28" spans="1:8" x14ac:dyDescent="0.25">
      <c r="A28" s="13">
        <f t="shared" si="0"/>
        <v>10</v>
      </c>
      <c r="B28" s="24"/>
      <c r="C28" s="24"/>
      <c r="D28" s="24"/>
      <c r="E28" s="26"/>
      <c r="G28" s="117"/>
      <c r="H28" s="118"/>
    </row>
    <row r="29" spans="1:8" x14ac:dyDescent="0.25">
      <c r="A29" s="28" t="s">
        <v>179</v>
      </c>
      <c r="B29" s="29"/>
      <c r="C29" s="29"/>
      <c r="D29" s="29"/>
      <c r="E29" s="32"/>
      <c r="G29" s="130">
        <f>SUM(G19:H28)</f>
        <v>0</v>
      </c>
      <c r="H29" s="131"/>
    </row>
    <row r="31" spans="1:8" ht="15.75" x14ac:dyDescent="0.25">
      <c r="A31" s="2" t="s">
        <v>173</v>
      </c>
      <c r="B31" s="30"/>
      <c r="C31" s="30"/>
      <c r="D31" s="30"/>
    </row>
    <row r="32" spans="1:8" x14ac:dyDescent="0.25">
      <c r="A32" s="121"/>
      <c r="B32" s="122"/>
      <c r="C32" s="122"/>
      <c r="D32" s="122"/>
      <c r="E32" s="122"/>
      <c r="F32" s="122"/>
      <c r="G32" s="122"/>
      <c r="H32" s="123"/>
    </row>
    <row r="33" spans="1:8" x14ac:dyDescent="0.25">
      <c r="A33" s="124"/>
      <c r="B33" s="125"/>
      <c r="C33" s="125"/>
      <c r="D33" s="125"/>
      <c r="E33" s="125"/>
      <c r="F33" s="125"/>
      <c r="G33" s="125"/>
      <c r="H33" s="126"/>
    </row>
    <row r="34" spans="1:8" x14ac:dyDescent="0.25">
      <c r="A34" s="124"/>
      <c r="B34" s="125"/>
      <c r="C34" s="125"/>
      <c r="D34" s="125"/>
      <c r="E34" s="125"/>
      <c r="F34" s="125"/>
      <c r="G34" s="125"/>
      <c r="H34" s="126"/>
    </row>
    <row r="35" spans="1:8" x14ac:dyDescent="0.25">
      <c r="A35" s="124"/>
      <c r="B35" s="125"/>
      <c r="C35" s="125"/>
      <c r="D35" s="125"/>
      <c r="E35" s="125"/>
      <c r="F35" s="125"/>
      <c r="G35" s="125"/>
      <c r="H35" s="126"/>
    </row>
    <row r="36" spans="1:8" x14ac:dyDescent="0.25">
      <c r="A36" s="124"/>
      <c r="B36" s="125"/>
      <c r="C36" s="125"/>
      <c r="D36" s="125"/>
      <c r="E36" s="125"/>
      <c r="F36" s="125"/>
      <c r="G36" s="125"/>
      <c r="H36" s="126"/>
    </row>
    <row r="37" spans="1:8" x14ac:dyDescent="0.25">
      <c r="A37" s="124"/>
      <c r="B37" s="125"/>
      <c r="C37" s="125"/>
      <c r="D37" s="125"/>
      <c r="E37" s="125"/>
      <c r="F37" s="125"/>
      <c r="G37" s="125"/>
      <c r="H37" s="126"/>
    </row>
    <row r="38" spans="1:8" x14ac:dyDescent="0.25">
      <c r="A38" s="124"/>
      <c r="B38" s="125"/>
      <c r="C38" s="125"/>
      <c r="D38" s="125"/>
      <c r="E38" s="125"/>
      <c r="F38" s="125"/>
      <c r="G38" s="125"/>
      <c r="H38" s="126"/>
    </row>
    <row r="39" spans="1:8" x14ac:dyDescent="0.25">
      <c r="A39" s="124"/>
      <c r="B39" s="125"/>
      <c r="C39" s="125"/>
      <c r="D39" s="125"/>
      <c r="E39" s="125"/>
      <c r="F39" s="125"/>
      <c r="G39" s="125"/>
      <c r="H39" s="126"/>
    </row>
    <row r="40" spans="1:8" x14ac:dyDescent="0.25">
      <c r="A40" s="124"/>
      <c r="B40" s="125"/>
      <c r="C40" s="125"/>
      <c r="D40" s="125"/>
      <c r="E40" s="125"/>
      <c r="F40" s="125"/>
      <c r="G40" s="125"/>
      <c r="H40" s="126"/>
    </row>
    <row r="41" spans="1:8" x14ac:dyDescent="0.25">
      <c r="A41" s="124"/>
      <c r="B41" s="125"/>
      <c r="C41" s="125"/>
      <c r="D41" s="125"/>
      <c r="E41" s="125"/>
      <c r="F41" s="125"/>
      <c r="G41" s="125"/>
      <c r="H41" s="126"/>
    </row>
    <row r="42" spans="1:8" x14ac:dyDescent="0.25">
      <c r="A42" s="124"/>
      <c r="B42" s="125"/>
      <c r="C42" s="125"/>
      <c r="D42" s="125"/>
      <c r="E42" s="125"/>
      <c r="F42" s="125"/>
      <c r="G42" s="125"/>
      <c r="H42" s="126"/>
    </row>
    <row r="43" spans="1:8" x14ac:dyDescent="0.25">
      <c r="A43" s="127"/>
      <c r="B43" s="128"/>
      <c r="C43" s="128"/>
      <c r="D43" s="128"/>
      <c r="E43" s="128"/>
      <c r="F43" s="128"/>
      <c r="G43" s="128"/>
      <c r="H43" s="129"/>
    </row>
  </sheetData>
  <sheetProtection algorithmName="SHA-512" hashValue="I7yUTqTHLgCUHStbg6rp+U1PQhEaHmM8TFlBUnxb70Vb6Wy9hmG3ML5opLt0zBCtP5YyCmBDwz/5vLFeJ/61zg==" saltValue="Li7+WFjD3qjuuH6rA6HkEw==" spinCount="100000" sheet="1" objects="1" scenarios="1" autoFilter="0"/>
  <mergeCells count="19">
    <mergeCell ref="A32:H43"/>
    <mergeCell ref="G24:H24"/>
    <mergeCell ref="G25:H25"/>
    <mergeCell ref="G26:H26"/>
    <mergeCell ref="G27:H27"/>
    <mergeCell ref="G28:H28"/>
    <mergeCell ref="G29:H29"/>
    <mergeCell ref="G23:H23"/>
    <mergeCell ref="B1:H1"/>
    <mergeCell ref="B6:C6"/>
    <mergeCell ref="B8:E8"/>
    <mergeCell ref="B10:E10"/>
    <mergeCell ref="B12:E12"/>
    <mergeCell ref="A16:G16"/>
    <mergeCell ref="G18:H18"/>
    <mergeCell ref="G19:H19"/>
    <mergeCell ref="G20:H20"/>
    <mergeCell ref="G21:H21"/>
    <mergeCell ref="G22:H22"/>
  </mergeCells>
  <conditionalFormatting sqref="A20:E28">
    <cfRule type="expression" dxfId="167" priority="4">
      <formula>$H$16="non"</formula>
    </cfRule>
  </conditionalFormatting>
  <conditionalFormatting sqref="B19:E19 G19:H19">
    <cfRule type="expression" dxfId="166" priority="2">
      <formula>$H$16="non"</formula>
    </cfRule>
  </conditionalFormatting>
  <conditionalFormatting sqref="B19:E28 G19:H28">
    <cfRule type="expression" dxfId="165" priority="1">
      <formula>$H$16="oui"</formula>
    </cfRule>
  </conditionalFormatting>
  <conditionalFormatting sqref="G20:H28">
    <cfRule type="expression" dxfId="162" priority="3">
      <formula>$H$16="non"</formula>
    </cfRule>
  </conditionalFormatting>
  <dataValidations count="8">
    <dataValidation type="date" allowBlank="1" showInputMessage="1" showErrorMessage="1" errorTitle="Date non valide" error="Veuillez saisir une date valide." sqref="H6" xr:uid="{E986801D-94D0-4119-B7B7-B794ACD6DA90}">
      <formula1>21916</formula1>
      <formula2>40909</formula2>
    </dataValidation>
    <dataValidation type="custom" allowBlank="1" showInputMessage="1" showErrorMessage="1" errorTitle="Taux d'activité invalide" error="Veuillez saisir un taux d’activité valide._x000a_Exemple : 90 → 90 %_x000a_" sqref="E19" xr:uid="{8DF95F07-3FB0-4E46-980B-B09A4CF39025}">
      <formula1>AND(ISNUMBER(E19),E19&gt;=0.01,E19&lt;=1)</formula1>
    </dataValidation>
    <dataValidation type="custom" allowBlank="1" showInputMessage="1" showErrorMessage="1" errorTitle="Taux d'activité invalide" error="Veuillez saisir un taux d’activité valide._x000a_Exemple : 90 → 90 %_x000a_" sqref="E20:E28" xr:uid="{833F614A-7704-4587-B2CC-7ED2886C71E6}">
      <formula1>AND(ISNUMBER(E20),E20&gt;=0.01,E20&lt;=1,$H$16="oui")</formula1>
    </dataValidation>
    <dataValidation type="date" allowBlank="1" showInputMessage="1" showErrorMessage="1" errorTitle="Sasie non autorisée." error="Ce questionnaire concerne l'activité du travailleur durant 2025 seulement. S'il a quitté après le 31.12.2025, veuillez saisir ici 31.12.2025." sqref="D19:D28" xr:uid="{58C87E0A-7C91-4E9B-BC2D-A4CE20CC00F1}">
      <formula1>45658</formula1>
      <formula2>46022</formula2>
    </dataValidation>
    <dataValidation type="date" allowBlank="1" showInputMessage="1" showErrorMessage="1" errorTitle="Saisie non autorisée" error="Ce questionnaire concerne l'activité du travailleur durant 2025 seulement. S'il a débuté avant 2025, veuillez indiquer ici 01.01.2025." sqref="C19:C28" xr:uid="{5FA19DEF-8C86-406C-BEC3-2D6B2994CA7A}">
      <formula1>45658</formula1>
      <formula2>46022</formula2>
    </dataValidation>
    <dataValidation type="custom" allowBlank="1" showInputMessage="1" showErrorMessage="1" errorTitle="Saisie non autorisée" error="Une seule période d’emploi peut être renseignée si la réponse à la question ci-dessus est &quot;non&quot;." sqref="F20:H28" xr:uid="{42A57F38-9437-4632-A1C5-45346EDD35A9}">
      <formula1>$H$16="oui"</formula1>
    </dataValidation>
    <dataValidation type="list" allowBlank="1" showInputMessage="1" showErrorMessage="1" sqref="H16" xr:uid="{5B190646-18DE-4D30-B09B-33C959A7E529}">
      <formula1>Liste_oui_non</formula1>
    </dataValidation>
    <dataValidation type="custom" allowBlank="1" showInputMessage="1" showErrorMessage="1" errorTitle="Numéro AVS invalide" error="Veuillez saisir les 10 chiffres qui suivent le préfixe 756 du numéro AVS._x000a_Exemple de saisie valide :_x000a_1234567890_x000a_" sqref="D6" xr:uid="{5D50BA82-64D6-45D8-91C1-EF974792EA0C}">
      <formula1>AND(LEN(C6)=10,C6=SUBSTITUTE(C6," ",""),ISNUMBER(--C6))</formula1>
    </dataValidation>
  </dataValidations>
  <pageMargins left="0.70866141732283472" right="0.39370078740157483" top="0.74803149606299213" bottom="0.74803149606299213" header="0.31496062992125984" footer="0.31496062992125984"/>
  <pageSetup paperSize="9" orientation="portrait" r:id="rId1"/>
  <headerFooter>
    <oddHeader>&amp;L&amp;G</oddHead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68268CB7-C884-4FFC-9457-13B09965C0E8}">
            <xm:f>AND('Page 1'!$C$12="oui",'Page 1'!$C$16&lt;&gt;"non")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49807E42-1341-4617-8E90-F5720A743FA9}">
            <xm:f>AND('Page 1'!$C$6="non",'Page 1'!$C$10&lt;&gt;"oui")</xm:f>
            <x14:dxf>
              <fill>
                <patternFill>
                  <bgColor theme="0" tint="-0.14996795556505021"/>
                </patternFill>
              </fill>
            </x14:dxf>
          </x14:cfRule>
          <xm:sqref>D6 H6 B8 H8 B10 B12 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autorisée" error="Une seule période d’emploi peut être renseignée si la réponse à la question ci-dessus est &quot;non&quot;." xr:uid="{740C2DEE-6D46-4EDF-BC9C-E92BDA1B7026}">
          <x14:formula1>
            <xm:f>'Liste codes profession'!$A$2:$A$91</xm:f>
          </x14:formula1>
          <xm:sqref>B19:B28</xm:sqref>
        </x14:dataValidation>
        <x14:dataValidation type="list" allowBlank="1" showInputMessage="1" showErrorMessage="1" xr:uid="{A53A241C-0045-45AE-A0FE-AFA09FA97344}">
          <x14:formula1>
            <xm:f>Liste!$A$7:$A$8</xm:f>
          </x14:formula1>
          <xm:sqref>H8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37</vt:i4>
      </vt:variant>
      <vt:variant>
        <vt:lpstr>Plages nommées</vt:lpstr>
      </vt:variant>
      <vt:variant>
        <vt:i4>34</vt:i4>
      </vt:variant>
    </vt:vector>
  </HeadingPairs>
  <TitlesOfParts>
    <vt:vector size="71" baseType="lpstr">
      <vt:lpstr>A lire!</vt:lpstr>
      <vt:lpstr>Page 1</vt:lpstr>
      <vt:lpstr>Page 2</vt:lpstr>
      <vt:lpstr>Exemple Travailleur saisi </vt:lpstr>
      <vt:lpstr>Liste codes profession</vt:lpstr>
      <vt:lpstr>Travailleur (1)</vt:lpstr>
      <vt:lpstr>Travailleur 1 (3)</vt:lpstr>
      <vt:lpstr>Travailleur (2)</vt:lpstr>
      <vt:lpstr>Travailleur (3)</vt:lpstr>
      <vt:lpstr>Travailleur (4)</vt:lpstr>
      <vt:lpstr>Travailleur (5)</vt:lpstr>
      <vt:lpstr>Travailleur (6)</vt:lpstr>
      <vt:lpstr>Travailleur (7)</vt:lpstr>
      <vt:lpstr>Travailleur (8)</vt:lpstr>
      <vt:lpstr>Travailleur (9)</vt:lpstr>
      <vt:lpstr>Travailleur (10)</vt:lpstr>
      <vt:lpstr>Travailleur (11)</vt:lpstr>
      <vt:lpstr>Travailleur (12)</vt:lpstr>
      <vt:lpstr>Travailleur (13)</vt:lpstr>
      <vt:lpstr>Travailleur (14)</vt:lpstr>
      <vt:lpstr>Travailleur (15)</vt:lpstr>
      <vt:lpstr>Travailleur (16)</vt:lpstr>
      <vt:lpstr>Travailleur (17)</vt:lpstr>
      <vt:lpstr>Travailleur (18)</vt:lpstr>
      <vt:lpstr>Travailleur (19)</vt:lpstr>
      <vt:lpstr>Travailleur (20)</vt:lpstr>
      <vt:lpstr>Travailleur (21)</vt:lpstr>
      <vt:lpstr>Travailleur (22)</vt:lpstr>
      <vt:lpstr>Travailleur (23)</vt:lpstr>
      <vt:lpstr>Travailleur (24)</vt:lpstr>
      <vt:lpstr>Travailleur (25)</vt:lpstr>
      <vt:lpstr>Travailleur (26)</vt:lpstr>
      <vt:lpstr>Travailleur (27)</vt:lpstr>
      <vt:lpstr>Travailleur (28)</vt:lpstr>
      <vt:lpstr>Travailleur (29)</vt:lpstr>
      <vt:lpstr>Travailleur (30)</vt:lpstr>
      <vt:lpstr>Liste</vt:lpstr>
      <vt:lpstr>Liste_oui_non</vt:lpstr>
      <vt:lpstr>'A lire!'!Zone_d_impression</vt:lpstr>
      <vt:lpstr>'Page 1'!Zone_d_impression</vt:lpstr>
      <vt:lpstr>'Travailleur (1)'!Zone_d_impression</vt:lpstr>
      <vt:lpstr>'Travailleur (10)'!Zone_d_impression</vt:lpstr>
      <vt:lpstr>'Travailleur (11)'!Zone_d_impression</vt:lpstr>
      <vt:lpstr>'Travailleur (12)'!Zone_d_impression</vt:lpstr>
      <vt:lpstr>'Travailleur (13)'!Zone_d_impression</vt:lpstr>
      <vt:lpstr>'Travailleur (14)'!Zone_d_impression</vt:lpstr>
      <vt:lpstr>'Travailleur (15)'!Zone_d_impression</vt:lpstr>
      <vt:lpstr>'Travailleur (16)'!Zone_d_impression</vt:lpstr>
      <vt:lpstr>'Travailleur (17)'!Zone_d_impression</vt:lpstr>
      <vt:lpstr>'Travailleur (18)'!Zone_d_impression</vt:lpstr>
      <vt:lpstr>'Travailleur (19)'!Zone_d_impression</vt:lpstr>
      <vt:lpstr>'Travailleur (2)'!Zone_d_impression</vt:lpstr>
      <vt:lpstr>'Travailleur (20)'!Zone_d_impression</vt:lpstr>
      <vt:lpstr>'Travailleur (21)'!Zone_d_impression</vt:lpstr>
      <vt:lpstr>'Travailleur (22)'!Zone_d_impression</vt:lpstr>
      <vt:lpstr>'Travailleur (23)'!Zone_d_impression</vt:lpstr>
      <vt:lpstr>'Travailleur (24)'!Zone_d_impression</vt:lpstr>
      <vt:lpstr>'Travailleur (25)'!Zone_d_impression</vt:lpstr>
      <vt:lpstr>'Travailleur (26)'!Zone_d_impression</vt:lpstr>
      <vt:lpstr>'Travailleur (27)'!Zone_d_impression</vt:lpstr>
      <vt:lpstr>'Travailleur (28)'!Zone_d_impression</vt:lpstr>
      <vt:lpstr>'Travailleur (29)'!Zone_d_impression</vt:lpstr>
      <vt:lpstr>'Travailleur (3)'!Zone_d_impression</vt:lpstr>
      <vt:lpstr>'Travailleur (30)'!Zone_d_impression</vt:lpstr>
      <vt:lpstr>'Travailleur (4)'!Zone_d_impression</vt:lpstr>
      <vt:lpstr>'Travailleur (5)'!Zone_d_impression</vt:lpstr>
      <vt:lpstr>'Travailleur (6)'!Zone_d_impression</vt:lpstr>
      <vt:lpstr>'Travailleur (7)'!Zone_d_impression</vt:lpstr>
      <vt:lpstr>'Travailleur (8)'!Zone_d_impression</vt:lpstr>
      <vt:lpstr>'Travailleur (9)'!Zone_d_impression</vt:lpstr>
      <vt:lpstr>'Travailleur 1 (3)'!Zone_d_impression</vt:lpstr>
    </vt:vector>
  </TitlesOfParts>
  <Company>FER Geneve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Altmeyer</dc:creator>
  <cp:lastModifiedBy>Ruth Altmeyer</cp:lastModifiedBy>
  <cp:lastPrinted>2025-12-19T09:09:02Z</cp:lastPrinted>
  <dcterms:created xsi:type="dcterms:W3CDTF">2025-12-11T08:22:53Z</dcterms:created>
  <dcterms:modified xsi:type="dcterms:W3CDTF">2026-01-08T07:50:53Z</dcterms:modified>
</cp:coreProperties>
</file>